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mpshirerugbyfu.sharepoint.com/sites/HampshireRFU/Shared Documents/Youth Rugby/Age Grade Rugby/U14 &amp; U13 Waterfall/U13 Waterfall 2026-27/"/>
    </mc:Choice>
  </mc:AlternateContent>
  <xr:revisionPtr revIDLastSave="40" documentId="8_{6C33A92F-D9D8-4B33-9043-B270E9BF07C2}" xr6:coauthVersionLast="47" xr6:coauthVersionMax="47" xr10:uidLastSave="{BCC12845-5463-4A7E-BB09-EF4C540980C3}"/>
  <bookViews>
    <workbookView xWindow="-98" yWindow="-98" windowWidth="20715" windowHeight="13155" xr2:uid="{40B80D6A-1714-403D-ACA4-17FACFDD766F}"/>
  </bookViews>
  <sheets>
    <sheet name="Draw 2026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J66" i="1"/>
  <c r="J62" i="1"/>
  <c r="J58" i="1"/>
  <c r="J54" i="1"/>
  <c r="J50" i="1"/>
  <c r="J46" i="1"/>
  <c r="J42" i="1"/>
  <c r="N20" i="1"/>
  <c r="N18" i="1"/>
  <c r="R12" i="1" s="1"/>
  <c r="V6" i="1" s="1"/>
  <c r="C43" i="1" s="1"/>
  <c r="N16" i="1"/>
  <c r="N14" i="1"/>
  <c r="R19" i="1" s="1"/>
  <c r="V15" i="1" s="1"/>
  <c r="C46" i="1" s="1"/>
  <c r="N12" i="1"/>
  <c r="R21" i="1"/>
  <c r="V19" i="1" s="1"/>
  <c r="C48" i="1" s="1"/>
  <c r="R10" i="1"/>
  <c r="V10" i="1" s="1"/>
  <c r="C44" i="1" s="1"/>
  <c r="R17" i="1"/>
  <c r="V21" i="1" s="1"/>
  <c r="C49" i="1" s="1"/>
  <c r="N10" i="1"/>
  <c r="R8" i="1" s="1"/>
  <c r="V12" i="1" s="1"/>
  <c r="C45" i="1" s="1"/>
  <c r="N8" i="1"/>
  <c r="R6" i="1" s="1"/>
  <c r="V8" i="1" s="1"/>
  <c r="C42" i="1" s="1"/>
  <c r="N6" i="1"/>
  <c r="R15" i="1" s="1"/>
  <c r="V17" i="1" s="1"/>
  <c r="C47" i="1" s="1"/>
  <c r="J32" i="1"/>
  <c r="J48" i="1" s="1"/>
  <c r="N24" i="1" s="1"/>
  <c r="R24" i="1" s="1"/>
  <c r="V26" i="1" s="1"/>
  <c r="C50" i="1" s="1"/>
  <c r="J28" i="1"/>
  <c r="J52" i="1" s="1"/>
  <c r="N48" i="1" s="1"/>
  <c r="R53" i="1" s="1"/>
  <c r="V53" i="1" s="1"/>
  <c r="C62" i="1" s="1"/>
  <c r="J24" i="1"/>
  <c r="J56" i="1" s="1"/>
  <c r="N46" i="1" s="1"/>
  <c r="R44" i="1" s="1"/>
  <c r="V44" i="1" s="1"/>
  <c r="C59" i="1" s="1"/>
  <c r="J20" i="1"/>
  <c r="J60" i="1" s="1"/>
  <c r="N52" i="1" s="1"/>
  <c r="R55" i="1" s="1"/>
  <c r="J16" i="1"/>
  <c r="J64" i="1" s="1"/>
  <c r="N50" i="1" s="1"/>
  <c r="R46" i="1" s="1"/>
  <c r="V46" i="1" s="1"/>
  <c r="C61" i="1" s="1"/>
  <c r="J12" i="1"/>
  <c r="J68" i="1" s="1"/>
  <c r="N56" i="1" s="1"/>
  <c r="R48" i="1" s="1"/>
  <c r="V42" i="1" s="1"/>
  <c r="C58" i="1" s="1"/>
  <c r="J8" i="1"/>
  <c r="J72" i="1" s="1"/>
  <c r="U4" i="1"/>
  <c r="Q4" i="1"/>
  <c r="M4" i="1"/>
  <c r="I40" i="1"/>
  <c r="I4" i="1"/>
  <c r="E4" i="1"/>
  <c r="J34" i="1"/>
  <c r="J30" i="1"/>
  <c r="J26" i="1"/>
  <c r="J22" i="1"/>
  <c r="J18" i="1"/>
  <c r="J14" i="1"/>
  <c r="J6" i="1"/>
  <c r="F36" i="1"/>
  <c r="J36" i="1" s="1"/>
  <c r="J44" i="1" s="1"/>
  <c r="N26" i="1" s="1"/>
  <c r="R33" i="1" s="1"/>
  <c r="V35" i="1" s="1"/>
  <c r="C54" i="1" s="1"/>
  <c r="F34" i="1"/>
  <c r="J70" i="1" s="1"/>
  <c r="F32" i="1"/>
  <c r="N38" i="1" s="1"/>
  <c r="R39" i="1" s="1"/>
  <c r="V37" i="1" s="1"/>
  <c r="C56" i="1" s="1"/>
  <c r="F30" i="1"/>
  <c r="F28" i="1"/>
  <c r="F26" i="1"/>
  <c r="F24" i="1"/>
  <c r="F22" i="1"/>
  <c r="F20" i="1"/>
  <c r="N28" i="1" s="1"/>
  <c r="R26" i="1" s="1"/>
  <c r="V30" i="1" s="1"/>
  <c r="C53" i="1" s="1"/>
  <c r="F18" i="1"/>
  <c r="F16" i="1"/>
  <c r="F14" i="1"/>
  <c r="F12" i="1"/>
  <c r="F10" i="1"/>
  <c r="F8" i="1"/>
  <c r="N44" i="1" s="1"/>
  <c r="R42" i="1" s="1"/>
  <c r="V48" i="1" s="1"/>
  <c r="C60" i="1" s="1"/>
  <c r="F6" i="1"/>
  <c r="N54" i="1" l="1"/>
  <c r="R57" i="1" s="1"/>
  <c r="V51" i="1" s="1"/>
  <c r="C63" i="1" s="1"/>
  <c r="N36" i="1"/>
  <c r="R30" i="1" s="1"/>
  <c r="V28" i="1" s="1"/>
  <c r="C52" i="1" s="1"/>
  <c r="N34" i="1"/>
  <c r="R37" i="1" s="1"/>
  <c r="V33" i="1" s="1"/>
  <c r="C55" i="1" s="1"/>
  <c r="N32" i="1"/>
  <c r="R28" i="1" s="1"/>
  <c r="V24" i="1" s="1"/>
  <c r="C51" i="1" s="1"/>
  <c r="N42" i="1"/>
  <c r="R51" i="1" s="1"/>
  <c r="V57" i="1" s="1"/>
  <c r="C64" i="1" s="1"/>
  <c r="N30" i="1"/>
  <c r="R35" i="1" s="1"/>
  <c r="V39" i="1" s="1"/>
  <c r="C57" i="1" s="1"/>
  <c r="V55" i="1" l="1"/>
  <c r="C65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<sst xmlns="http://schemas.openxmlformats.org/spreadsheetml/2006/main" count="291" uniqueCount="156">
  <si>
    <t>v</t>
  </si>
  <si>
    <t>BOWL</t>
  </si>
  <si>
    <t>QF</t>
  </si>
  <si>
    <t>CUP</t>
  </si>
  <si>
    <t>FINAL</t>
  </si>
  <si>
    <t>PLAYOFF</t>
  </si>
  <si>
    <t>SHIELD</t>
  </si>
  <si>
    <t>PLATE</t>
  </si>
  <si>
    <t>SF</t>
  </si>
  <si>
    <t>VASE</t>
  </si>
  <si>
    <t>Team Name</t>
  </si>
  <si>
    <t>W M10</t>
  </si>
  <si>
    <t>W M17</t>
  </si>
  <si>
    <t>W M22</t>
  </si>
  <si>
    <t>W M1</t>
  </si>
  <si>
    <t>W M9</t>
  </si>
  <si>
    <t>W M18</t>
  </si>
  <si>
    <t>W M21</t>
  </si>
  <si>
    <t>W M12</t>
  </si>
  <si>
    <t>W M19</t>
  </si>
  <si>
    <t>L M22</t>
  </si>
  <si>
    <t>W M2</t>
  </si>
  <si>
    <t>W M11</t>
  </si>
  <si>
    <t>W M20</t>
  </si>
  <si>
    <t>L M21</t>
  </si>
  <si>
    <t>W M14</t>
  </si>
  <si>
    <t>L M17</t>
  </si>
  <si>
    <t>W M26</t>
  </si>
  <si>
    <t>W M3</t>
  </si>
  <si>
    <t>W M13</t>
  </si>
  <si>
    <t>L M18</t>
  </si>
  <si>
    <t>W M25</t>
  </si>
  <si>
    <t>W M16</t>
  </si>
  <si>
    <t>L M19</t>
  </si>
  <si>
    <t>L M26</t>
  </si>
  <si>
    <t>W M4</t>
  </si>
  <si>
    <t>W M15</t>
  </si>
  <si>
    <t>L M20</t>
  </si>
  <si>
    <t>L M25</t>
  </si>
  <si>
    <t>W M5</t>
  </si>
  <si>
    <t xml:space="preserve">W M30 </t>
  </si>
  <si>
    <t>W M37</t>
  </si>
  <si>
    <t>W M42</t>
  </si>
  <si>
    <t>W M29</t>
  </si>
  <si>
    <t>W M38</t>
  </si>
  <si>
    <t>W M41</t>
  </si>
  <si>
    <t>W M6</t>
  </si>
  <si>
    <t xml:space="preserve">W M32 </t>
  </si>
  <si>
    <t>W M39</t>
  </si>
  <si>
    <t>L M42</t>
  </si>
  <si>
    <t xml:space="preserve">W M31 </t>
  </si>
  <si>
    <t>W M40</t>
  </si>
  <si>
    <t>L M41</t>
  </si>
  <si>
    <t>W M7</t>
  </si>
  <si>
    <t>W M34</t>
  </si>
  <si>
    <t>L M37</t>
  </si>
  <si>
    <t>W M46</t>
  </si>
  <si>
    <t>W M33</t>
  </si>
  <si>
    <t>L M38</t>
  </si>
  <si>
    <t>W M45</t>
  </si>
  <si>
    <t>W M8</t>
  </si>
  <si>
    <t>W M36</t>
  </si>
  <si>
    <t>L M39</t>
  </si>
  <si>
    <t>L M46</t>
  </si>
  <si>
    <t>W M35</t>
  </si>
  <si>
    <t>L M40</t>
  </si>
  <si>
    <t>L M45</t>
  </si>
  <si>
    <t>L M1</t>
  </si>
  <si>
    <t>L M30</t>
  </si>
  <si>
    <t>W M49</t>
  </si>
  <si>
    <t>W M54</t>
  </si>
  <si>
    <t>L M16</t>
  </si>
  <si>
    <t>L M29</t>
  </si>
  <si>
    <t>W M50</t>
  </si>
  <si>
    <t>W M53</t>
  </si>
  <si>
    <t>L M2</t>
  </si>
  <si>
    <t>L M32</t>
  </si>
  <si>
    <t>W M51</t>
  </si>
  <si>
    <t>L M54</t>
  </si>
  <si>
    <t>L M15</t>
  </si>
  <si>
    <t>L M31</t>
  </si>
  <si>
    <t>W M52</t>
  </si>
  <si>
    <t>L M53</t>
  </si>
  <si>
    <t>L M3</t>
  </si>
  <si>
    <t>L M34</t>
  </si>
  <si>
    <t>L M49</t>
  </si>
  <si>
    <t>W M58</t>
  </si>
  <si>
    <t>L M14</t>
  </si>
  <si>
    <t>L M33</t>
  </si>
  <si>
    <t>L M50</t>
  </si>
  <si>
    <t>W M57</t>
  </si>
  <si>
    <t>L M4</t>
  </si>
  <si>
    <t>L M36</t>
  </si>
  <si>
    <t>L M51</t>
  </si>
  <si>
    <t>L M58</t>
  </si>
  <si>
    <t>L M13</t>
  </si>
  <si>
    <t>L M52</t>
  </si>
  <si>
    <t>L M57</t>
  </si>
  <si>
    <t>L M5</t>
  </si>
  <si>
    <t>L M12</t>
  </si>
  <si>
    <t>L M6</t>
  </si>
  <si>
    <t>L M11</t>
  </si>
  <si>
    <t>L M7</t>
  </si>
  <si>
    <t>L M10</t>
  </si>
  <si>
    <t>L M8</t>
  </si>
  <si>
    <t>L M9</t>
  </si>
  <si>
    <t>M#</t>
  </si>
  <si>
    <t>R1</t>
  </si>
  <si>
    <t>Prelim</t>
  </si>
  <si>
    <t>11th October 2026</t>
  </si>
  <si>
    <t>15th November 2026</t>
  </si>
  <si>
    <t>6th December 2026</t>
  </si>
  <si>
    <t>17th January 2027</t>
  </si>
  <si>
    <t>7th February 2027</t>
  </si>
  <si>
    <t>18th April 2027</t>
  </si>
  <si>
    <t>U13 Hampshire Cup Schedule</t>
  </si>
  <si>
    <t>Round</t>
  </si>
  <si>
    <t>Date</t>
  </si>
  <si>
    <t>Cup R1</t>
  </si>
  <si>
    <t>Bowl R1</t>
  </si>
  <si>
    <t>Quarters</t>
  </si>
  <si>
    <t>Semis</t>
  </si>
  <si>
    <t>Finals</t>
  </si>
  <si>
    <t>L M35</t>
  </si>
  <si>
    <t>U13 Hampshire Cup Seeding</t>
  </si>
  <si>
    <t>Seeding</t>
  </si>
  <si>
    <t>Havant</t>
  </si>
  <si>
    <t>Alton</t>
  </si>
  <si>
    <t>Gosport &amp; Fareham</t>
  </si>
  <si>
    <t>Petersfield</t>
  </si>
  <si>
    <t>Winchester 1</t>
  </si>
  <si>
    <t>Trojans</t>
  </si>
  <si>
    <t>Andover</t>
  </si>
  <si>
    <t>Tottonians</t>
  </si>
  <si>
    <t>Eastleigh</t>
  </si>
  <si>
    <t>Romsey</t>
  </si>
  <si>
    <t>Winchester 2</t>
  </si>
  <si>
    <t>Tadley</t>
  </si>
  <si>
    <t>Ellingham &amp; Ringwood</t>
  </si>
  <si>
    <t>Bye</t>
  </si>
  <si>
    <t>Basingstoke 1</t>
  </si>
  <si>
    <t>Locks Heath Pumas</t>
  </si>
  <si>
    <t>Fawley</t>
  </si>
  <si>
    <t>Basingstoke 2</t>
  </si>
  <si>
    <t>Overton</t>
  </si>
  <si>
    <t>United Services Portsmouth</t>
  </si>
  <si>
    <t>U13 FINAL STANDINGS</t>
  </si>
  <si>
    <t>Hampshire Waterfall Cup U-13</t>
  </si>
  <si>
    <t>Placement matches</t>
  </si>
  <si>
    <t>New Milton</t>
  </si>
  <si>
    <t>Vectis</t>
  </si>
  <si>
    <t>Fordnigbridge</t>
  </si>
  <si>
    <t>Portsmouth</t>
  </si>
  <si>
    <t>U12 cup final standings</t>
  </si>
  <si>
    <t>R3</t>
  </si>
  <si>
    <t>R4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</si>
</sst>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C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327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1" fontId="0" fillId="8" borderId="1" xfId="0" applyNumberFormat="1" applyFill="1" applyBorder="1" applyAlignment="1">
      <alignment horizontal="center"/>
    </xf>
    <xf numFmtId="0" fontId="0" fillId="7" borderId="1" xfId="0" applyFill="1" applyBorder="1" applyAlignment="1">
      <alignment horizontal="left"/>
    </xf>
    <xf numFmtId="0" fontId="0" fillId="9" borderId="0" xfId="0" applyFill="1" applyAlignment="1">
      <alignment horizontal="center"/>
    </xf>
    <xf numFmtId="0" fontId="2" fillId="9" borderId="0" xfId="0" applyFont="1" applyFill="1" applyAlignment="1">
      <alignment horizontal="center"/>
    </xf>
    <xf numFmtId="0" fontId="1" fillId="9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0" fillId="6" borderId="1" xfId="0" applyFill="1" applyBorder="1" applyAlignment="1">
      <alignment horizontal="center"/>
    </xf>
    <xf numFmtId="0" fontId="0" fillId="9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1" xfId="0" applyBorder="1"/>
    <xf numFmtId="0" fontId="0" fillId="7" borderId="2" xfId="0" applyFill="1" applyBorder="1" applyAlignment="1">
      <alignment horizontal="center"/>
    </xf>
    <xf numFmtId="0" fontId="0" fillId="0" borderId="2" xfId="0" applyBorder="1"/>
    <xf numFmtId="0" fontId="0" fillId="8" borderId="0" xfId="0" applyFill="1" applyBorder="1" applyAlignment="1">
      <alignment horizontal="center"/>
    </xf>
    <xf numFmtId="0" fontId="0" fillId="8" borderId="0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32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17360-65EB-43E9-AD7C-F0EAEEFB9355}">
  <dimension ref="A1:X73"/>
  <sheetViews>
    <sheetView showZeros="0" tabSelected="1" topLeftCell="H1" zoomScaleNormal="100" workbookViewId="0">
      <selection activeCell="Y45" sqref="Y45"/>
    </sheetView>
  </sheetViews>
  <sheetFormatPr defaultColWidth="9.1328125" defaultRowHeight="14.25" x14ac:dyDescent="0.45"/>
  <cols>
    <col min="1" max="1" width="3.59765625" style="1" customWidth="1"/>
    <col min="2" max="2" width="8.73046875" style="1" bestFit="1" customWidth="1"/>
    <col min="3" max="3" width="26.53125" style="1" customWidth="1"/>
    <col min="4" max="4" width="3.59765625" style="1" customWidth="1"/>
    <col min="5" max="5" width="6.86328125" style="1" bestFit="1" customWidth="1"/>
    <col min="6" max="6" width="26.1328125" style="1" bestFit="1" customWidth="1"/>
    <col min="7" max="7" width="3.86328125" style="1" bestFit="1" customWidth="1"/>
    <col min="8" max="8" width="3.59765625" style="1" customWidth="1"/>
    <col min="9" max="9" width="6" style="1" bestFit="1" customWidth="1"/>
    <col min="10" max="10" width="26.1328125" style="1" customWidth="1"/>
    <col min="11" max="11" width="3.86328125" style="1" bestFit="1" customWidth="1"/>
    <col min="12" max="12" width="3.59765625" style="1" customWidth="1"/>
    <col min="13" max="13" width="7.3984375" style="1" bestFit="1" customWidth="1"/>
    <col min="14" max="14" width="26.1328125" style="1" customWidth="1"/>
    <col min="15" max="15" width="3.86328125" style="1" bestFit="1" customWidth="1"/>
    <col min="16" max="16" width="3.59765625" style="1" customWidth="1"/>
    <col min="17" max="17" width="7" style="1" bestFit="1" customWidth="1"/>
    <col min="18" max="18" width="26.1328125" style="1" customWidth="1"/>
    <col min="19" max="19" width="3.86328125" style="1" bestFit="1" customWidth="1"/>
    <col min="20" max="20" width="3.59765625" style="1" customWidth="1"/>
    <col min="21" max="21" width="8.86328125" style="1" bestFit="1" customWidth="1"/>
    <col min="22" max="22" width="26.1328125" style="1" customWidth="1"/>
    <col min="23" max="23" width="3.86328125" style="1" bestFit="1" customWidth="1"/>
    <col min="24" max="24" width="3.59765625" style="1" customWidth="1"/>
    <col min="25" max="16384" width="9.1328125" style="1"/>
  </cols>
  <sheetData>
    <row r="1" spans="1:24" x14ac:dyDescent="0.45">
      <c r="A1" s="13"/>
      <c r="B1" s="19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13"/>
    </row>
    <row r="2" spans="1:24" ht="25.5" x14ac:dyDescent="0.75">
      <c r="A2" s="13"/>
      <c r="B2" s="14"/>
      <c r="C2" s="17" t="e" vm="1">
        <v>#VALUE!</v>
      </c>
      <c r="D2" s="14"/>
      <c r="E2" s="14"/>
      <c r="F2" s="14"/>
      <c r="G2" s="14"/>
      <c r="H2" s="14"/>
      <c r="I2" s="14"/>
      <c r="J2" s="16" t="s">
        <v>147</v>
      </c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3"/>
    </row>
    <row r="3" spans="1:24" x14ac:dyDescent="0.45">
      <c r="A3" s="13"/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13"/>
    </row>
    <row r="4" spans="1:24" x14ac:dyDescent="0.45">
      <c r="A4" s="13"/>
      <c r="B4" s="18" t="s">
        <v>124</v>
      </c>
      <c r="C4" s="18"/>
      <c r="D4" s="13"/>
      <c r="E4" s="18" t="str">
        <f>C33</f>
        <v>11th October 2026</v>
      </c>
      <c r="F4" s="18"/>
      <c r="G4" s="18"/>
      <c r="H4" s="13"/>
      <c r="I4" s="18" t="str">
        <f>C34</f>
        <v>15th November 2026</v>
      </c>
      <c r="J4" s="18"/>
      <c r="K4" s="18"/>
      <c r="L4" s="13"/>
      <c r="M4" s="18" t="str">
        <f>C36</f>
        <v>17th January 2027</v>
      </c>
      <c r="N4" s="18"/>
      <c r="O4" s="18"/>
      <c r="P4" s="13"/>
      <c r="Q4" s="18" t="str">
        <f>C37</f>
        <v>7th February 2027</v>
      </c>
      <c r="R4" s="18"/>
      <c r="S4" s="18"/>
      <c r="T4" s="13"/>
      <c r="U4" s="18" t="str">
        <f>C38</f>
        <v>18th April 2027</v>
      </c>
      <c r="V4" s="18"/>
      <c r="W4" s="18"/>
      <c r="X4" s="13"/>
    </row>
    <row r="5" spans="1:24" s="2" customFormat="1" x14ac:dyDescent="0.45">
      <c r="A5" s="15"/>
      <c r="B5" s="3" t="s">
        <v>125</v>
      </c>
      <c r="C5" s="3" t="s">
        <v>10</v>
      </c>
      <c r="D5" s="15"/>
      <c r="E5" s="3" t="s">
        <v>108</v>
      </c>
      <c r="F5" s="3" t="s">
        <v>3</v>
      </c>
      <c r="G5" s="3" t="s">
        <v>106</v>
      </c>
      <c r="H5" s="15"/>
      <c r="I5" s="3" t="s">
        <v>107</v>
      </c>
      <c r="J5" s="3" t="s">
        <v>3</v>
      </c>
      <c r="K5" s="3" t="s">
        <v>106</v>
      </c>
      <c r="L5" s="15"/>
      <c r="M5" s="3" t="s">
        <v>2</v>
      </c>
      <c r="N5" s="3" t="s">
        <v>3</v>
      </c>
      <c r="O5" s="3" t="s">
        <v>106</v>
      </c>
      <c r="P5" s="15"/>
      <c r="Q5" s="7" t="s">
        <v>8</v>
      </c>
      <c r="R5" s="3" t="s">
        <v>3</v>
      </c>
      <c r="S5" s="3" t="s">
        <v>106</v>
      </c>
      <c r="T5" s="15"/>
      <c r="U5" s="3" t="s">
        <v>4</v>
      </c>
      <c r="V5" s="3" t="s">
        <v>3</v>
      </c>
      <c r="W5" s="3" t="s">
        <v>106</v>
      </c>
      <c r="X5" s="15"/>
    </row>
    <row r="6" spans="1:24" x14ac:dyDescent="0.45">
      <c r="A6" s="13"/>
      <c r="B6" s="8">
        <v>1</v>
      </c>
      <c r="C6" s="23" t="s">
        <v>126</v>
      </c>
      <c r="D6" s="13"/>
      <c r="E6" s="8">
        <v>19</v>
      </c>
      <c r="F6" s="8" t="str">
        <f>_xlfn.XLOOKUP(E6,$B$6:$B$29,$C$6:$C$29,"None")</f>
        <v>Gosport &amp; Fareham</v>
      </c>
      <c r="G6" s="11"/>
      <c r="H6" s="13"/>
      <c r="I6" s="8">
        <v>1</v>
      </c>
      <c r="J6" s="8" t="str">
        <f>_xlfn.XLOOKUP(I6,$B$6:$B$29,$C$6:$C$29,"None")</f>
        <v>Havant</v>
      </c>
      <c r="K6" s="9"/>
      <c r="L6" s="13"/>
      <c r="M6" s="8" t="s">
        <v>11</v>
      </c>
      <c r="N6" s="8" t="str">
        <f>IF(K10=K12,"",IF(K10&gt;K12,J10,J12))</f>
        <v/>
      </c>
      <c r="O6" s="9"/>
      <c r="P6" s="13"/>
      <c r="Q6" s="8" t="s">
        <v>12</v>
      </c>
      <c r="R6" s="8" t="str">
        <f>IF(O6=O8,"",IF(O6&gt;O8,N6,N8))</f>
        <v/>
      </c>
      <c r="S6" s="9"/>
      <c r="T6" s="13"/>
      <c r="U6" s="8" t="s">
        <v>13</v>
      </c>
      <c r="V6" s="8" t="str">
        <f>IF(S10=S12,"",IF(S10&gt;S12,R10,R12))</f>
        <v/>
      </c>
      <c r="W6" s="9"/>
      <c r="X6" s="13"/>
    </row>
    <row r="7" spans="1:24" x14ac:dyDescent="0.45">
      <c r="A7" s="13"/>
      <c r="B7" s="8">
        <v>2</v>
      </c>
      <c r="C7" s="23" t="s">
        <v>130</v>
      </c>
      <c r="D7" s="13"/>
      <c r="E7" s="8" t="s">
        <v>0</v>
      </c>
      <c r="F7" s="4"/>
      <c r="G7" s="8">
        <v>1</v>
      </c>
      <c r="H7" s="13"/>
      <c r="I7" s="8" t="s">
        <v>0</v>
      </c>
      <c r="J7" s="4"/>
      <c r="K7" s="8">
        <v>9</v>
      </c>
      <c r="L7" s="13"/>
      <c r="M7" s="8" t="s">
        <v>0</v>
      </c>
      <c r="N7" s="4"/>
      <c r="O7" s="8">
        <v>17</v>
      </c>
      <c r="P7" s="13"/>
      <c r="Q7" s="8" t="s">
        <v>0</v>
      </c>
      <c r="R7" s="4"/>
      <c r="S7" s="8">
        <v>21</v>
      </c>
      <c r="T7" s="13"/>
      <c r="U7" s="8" t="s">
        <v>0</v>
      </c>
      <c r="V7" s="4"/>
      <c r="W7" s="8">
        <v>23</v>
      </c>
      <c r="X7" s="13"/>
    </row>
    <row r="8" spans="1:24" x14ac:dyDescent="0.45">
      <c r="A8" s="13"/>
      <c r="B8" s="8">
        <v>3</v>
      </c>
      <c r="C8" s="23" t="s">
        <v>149</v>
      </c>
      <c r="D8" s="13"/>
      <c r="E8" s="8">
        <v>13</v>
      </c>
      <c r="F8" s="8" t="str">
        <f>_xlfn.XLOOKUP(E8,$B$6:$B$29,$C$6:$C$29,"None")</f>
        <v>Locks Heath Pumas</v>
      </c>
      <c r="G8" s="11"/>
      <c r="H8" s="13"/>
      <c r="I8" s="8" t="s">
        <v>14</v>
      </c>
      <c r="J8" s="8" t="str">
        <f>IF(G6=G8,"",IF(G6&gt;G8,F6,F8))</f>
        <v/>
      </c>
      <c r="K8" s="9"/>
      <c r="L8" s="13"/>
      <c r="M8" s="8" t="s">
        <v>15</v>
      </c>
      <c r="N8" s="8" t="str">
        <f>IF(K6=K8,"",IF(K6&gt;K8,J6,J8))</f>
        <v/>
      </c>
      <c r="O8" s="9"/>
      <c r="P8" s="13"/>
      <c r="Q8" s="8" t="s">
        <v>16</v>
      </c>
      <c r="R8" s="8" t="str">
        <f>IF(O10=O12,"",IF(O10&gt;O12,N10,N12))</f>
        <v/>
      </c>
      <c r="S8" s="9"/>
      <c r="T8" s="13"/>
      <c r="U8" s="8" t="s">
        <v>17</v>
      </c>
      <c r="V8" s="8" t="str">
        <f>IF(S6=S8,"",IF(S6&gt;S8,R6,R8))</f>
        <v/>
      </c>
      <c r="W8" s="9"/>
      <c r="X8" s="13"/>
    </row>
    <row r="9" spans="1:24" x14ac:dyDescent="0.45">
      <c r="A9" s="13"/>
      <c r="B9" s="8">
        <v>4</v>
      </c>
      <c r="C9" s="23" t="s">
        <v>129</v>
      </c>
      <c r="D9" s="13"/>
      <c r="E9" s="5"/>
      <c r="F9" s="5"/>
      <c r="G9" s="5"/>
      <c r="H9" s="13"/>
      <c r="I9" s="5"/>
      <c r="J9" s="5"/>
      <c r="K9" s="5"/>
      <c r="L9" s="13"/>
      <c r="M9" s="5"/>
      <c r="N9" s="5"/>
      <c r="O9" s="5"/>
      <c r="P9" s="13"/>
      <c r="Q9" s="5"/>
      <c r="R9" s="5"/>
      <c r="S9" s="5"/>
      <c r="T9" s="13"/>
      <c r="U9" s="3" t="s">
        <v>5</v>
      </c>
      <c r="V9" s="3" t="s">
        <v>3</v>
      </c>
      <c r="W9" s="3" t="s">
        <v>106</v>
      </c>
      <c r="X9" s="13"/>
    </row>
    <row r="10" spans="1:24" x14ac:dyDescent="0.45">
      <c r="A10" s="13"/>
      <c r="B10" s="8">
        <v>5</v>
      </c>
      <c r="C10" s="23" t="s">
        <v>127</v>
      </c>
      <c r="D10" s="13"/>
      <c r="E10" s="8">
        <v>15</v>
      </c>
      <c r="F10" s="8" t="str">
        <f>_xlfn.XLOOKUP(E10,$B$6:$B$29,$C$6:$C$29,"None")</f>
        <v>Romsey</v>
      </c>
      <c r="G10" s="11"/>
      <c r="H10" s="13"/>
      <c r="I10" s="8">
        <v>8</v>
      </c>
      <c r="J10" s="8" t="str">
        <f>_xlfn.XLOOKUP(I10,$B$6:$B$29,$C$6:$C$29,"None")</f>
        <v>Trojans</v>
      </c>
      <c r="K10" s="9"/>
      <c r="L10" s="13"/>
      <c r="M10" s="8" t="s">
        <v>18</v>
      </c>
      <c r="N10" s="8" t="str">
        <f>IF(K18=K20,"",IF(K18&gt;K20,J18,J20))</f>
        <v/>
      </c>
      <c r="O10" s="9"/>
      <c r="P10" s="13"/>
      <c r="Q10" s="8" t="s">
        <v>19</v>
      </c>
      <c r="R10" s="8" t="str">
        <f>IF(O14=O16,"",IF(O14&gt;O16,N14,N16))</f>
        <v/>
      </c>
      <c r="S10" s="9"/>
      <c r="T10" s="13"/>
      <c r="U10" s="8" t="s">
        <v>20</v>
      </c>
      <c r="V10" s="8" t="str">
        <f>IF(S10=S12,"",IF(S10&lt;S12,R10,R12))</f>
        <v/>
      </c>
      <c r="W10" s="9"/>
      <c r="X10" s="13"/>
    </row>
    <row r="11" spans="1:24" x14ac:dyDescent="0.45">
      <c r="A11" s="13"/>
      <c r="B11" s="8">
        <v>6</v>
      </c>
      <c r="C11" s="23" t="s">
        <v>140</v>
      </c>
      <c r="D11" s="13"/>
      <c r="E11" s="8" t="s">
        <v>0</v>
      </c>
      <c r="F11" s="4"/>
      <c r="G11" s="8">
        <v>2</v>
      </c>
      <c r="H11" s="13"/>
      <c r="I11" s="8" t="s">
        <v>0</v>
      </c>
      <c r="J11" s="4"/>
      <c r="K11" s="8">
        <v>10</v>
      </c>
      <c r="L11" s="13"/>
      <c r="M11" s="8" t="s">
        <v>0</v>
      </c>
      <c r="N11" s="4"/>
      <c r="O11" s="8">
        <v>18</v>
      </c>
      <c r="P11" s="13"/>
      <c r="Q11" s="8" t="s">
        <v>0</v>
      </c>
      <c r="R11" s="4"/>
      <c r="S11" s="8">
        <v>22</v>
      </c>
      <c r="T11" s="13"/>
      <c r="U11" s="8" t="s">
        <v>0</v>
      </c>
      <c r="V11" s="4"/>
      <c r="W11" s="8">
        <v>24</v>
      </c>
      <c r="X11" s="13"/>
    </row>
    <row r="12" spans="1:24" x14ac:dyDescent="0.45">
      <c r="A12" s="13"/>
      <c r="B12" s="8">
        <v>7</v>
      </c>
      <c r="C12" s="23" t="s">
        <v>132</v>
      </c>
      <c r="D12" s="13"/>
      <c r="E12" s="8">
        <v>10</v>
      </c>
      <c r="F12" s="8" t="str">
        <f>_xlfn.XLOOKUP(E12,$B$6:$B$29,$C$6:$C$29,"None")</f>
        <v>Fordnigbridge</v>
      </c>
      <c r="G12" s="11"/>
      <c r="H12" s="13"/>
      <c r="I12" s="8" t="s">
        <v>21</v>
      </c>
      <c r="J12" s="8" t="str">
        <f>IF(G10=G12,"",IF(G10&gt;G12,F10,F12))</f>
        <v/>
      </c>
      <c r="K12" s="9"/>
      <c r="L12" s="13"/>
      <c r="M12" s="8" t="s">
        <v>22</v>
      </c>
      <c r="N12" s="8" t="str">
        <f>IF(K14=K16,"",IF(K14&gt;K16,J14,J16))</f>
        <v/>
      </c>
      <c r="O12" s="9"/>
      <c r="P12" s="13"/>
      <c r="Q12" s="8" t="s">
        <v>23</v>
      </c>
      <c r="R12" s="8" t="str">
        <f>IF(O18=O20,"",IF(O18&gt;O20,N18,N20))</f>
        <v/>
      </c>
      <c r="S12" s="9"/>
      <c r="T12" s="13"/>
      <c r="U12" s="8" t="s">
        <v>24</v>
      </c>
      <c r="V12" s="8" t="str">
        <f>IF(S6=S8,"",IF(S6&lt;S8,R6,R8))</f>
        <v/>
      </c>
      <c r="W12" s="9"/>
      <c r="X12" s="13"/>
    </row>
    <row r="13" spans="1:24" x14ac:dyDescent="0.45">
      <c r="A13" s="13"/>
      <c r="B13" s="8">
        <v>8</v>
      </c>
      <c r="C13" s="23" t="s">
        <v>131</v>
      </c>
      <c r="D13" s="13"/>
      <c r="E13" s="5"/>
      <c r="F13" s="5"/>
      <c r="G13" s="5"/>
      <c r="H13" s="13"/>
      <c r="I13" s="5"/>
      <c r="J13" s="5"/>
      <c r="K13" s="5"/>
      <c r="L13" s="13"/>
      <c r="M13" s="5"/>
      <c r="N13" s="5"/>
      <c r="O13" s="5"/>
      <c r="P13" s="13"/>
      <c r="Q13" s="13"/>
      <c r="R13" s="13"/>
      <c r="S13" s="13"/>
      <c r="T13" s="13"/>
      <c r="U13" s="13"/>
      <c r="V13" s="13"/>
      <c r="W13" s="13"/>
      <c r="X13" s="13"/>
    </row>
    <row r="14" spans="1:24" x14ac:dyDescent="0.45">
      <c r="A14" s="13"/>
      <c r="B14" s="8">
        <v>9</v>
      </c>
      <c r="C14" s="23" t="s">
        <v>150</v>
      </c>
      <c r="D14" s="13"/>
      <c r="E14" s="8">
        <v>20</v>
      </c>
      <c r="F14" s="8" t="str">
        <f>_xlfn.XLOOKUP(E14,$B$6:$B$29,$C$6:$C$29,"None")</f>
        <v>Overton</v>
      </c>
      <c r="G14" s="11"/>
      <c r="H14" s="13"/>
      <c r="I14" s="8">
        <v>5</v>
      </c>
      <c r="J14" s="8" t="str">
        <f>_xlfn.XLOOKUP(I14,$B$6:$B$29,$C$6:$C$29,"None")</f>
        <v>Alton</v>
      </c>
      <c r="K14" s="9"/>
      <c r="L14" s="13"/>
      <c r="M14" s="8" t="s">
        <v>25</v>
      </c>
      <c r="N14" s="8" t="str">
        <f>IF(K26=K28,"",IF(K26&gt;K28,J26,J28))</f>
        <v/>
      </c>
      <c r="O14" s="9"/>
      <c r="P14" s="13"/>
      <c r="Q14" s="3" t="s">
        <v>8</v>
      </c>
      <c r="R14" s="3" t="s">
        <v>7</v>
      </c>
      <c r="S14" s="3" t="s">
        <v>106</v>
      </c>
      <c r="T14" s="13"/>
      <c r="U14" s="3" t="s">
        <v>4</v>
      </c>
      <c r="V14" s="3" t="s">
        <v>7</v>
      </c>
      <c r="W14" s="3" t="s">
        <v>106</v>
      </c>
      <c r="X14" s="13"/>
    </row>
    <row r="15" spans="1:24" x14ac:dyDescent="0.45">
      <c r="A15" s="13"/>
      <c r="B15" s="8">
        <v>10</v>
      </c>
      <c r="C15" s="23" t="s">
        <v>151</v>
      </c>
      <c r="D15" s="13"/>
      <c r="E15" s="8" t="s">
        <v>0</v>
      </c>
      <c r="F15" s="4"/>
      <c r="G15" s="8">
        <v>3</v>
      </c>
      <c r="H15" s="13"/>
      <c r="I15" s="8" t="s">
        <v>0</v>
      </c>
      <c r="J15" s="4"/>
      <c r="K15" s="8">
        <v>11</v>
      </c>
      <c r="L15" s="13"/>
      <c r="M15" s="8" t="s">
        <v>0</v>
      </c>
      <c r="N15" s="4"/>
      <c r="O15" s="8">
        <v>19</v>
      </c>
      <c r="P15" s="13"/>
      <c r="Q15" s="8" t="s">
        <v>26</v>
      </c>
      <c r="R15" s="8" t="str">
        <f>IF(O6=O8,"",IF(O6&lt;O8,N6,N8))</f>
        <v/>
      </c>
      <c r="S15" s="9"/>
      <c r="T15" s="13"/>
      <c r="U15" s="8" t="s">
        <v>27</v>
      </c>
      <c r="V15" s="8" t="str">
        <f>IF(S19=S21,"",IF(S19&gt;S21,R19,R21))</f>
        <v/>
      </c>
      <c r="W15" s="9"/>
      <c r="X15" s="13"/>
    </row>
    <row r="16" spans="1:24" x14ac:dyDescent="0.45">
      <c r="A16" s="13"/>
      <c r="B16" s="8">
        <v>11</v>
      </c>
      <c r="C16" s="23" t="s">
        <v>138</v>
      </c>
      <c r="D16" s="13"/>
      <c r="E16" s="8">
        <v>12</v>
      </c>
      <c r="F16" s="8" t="str">
        <f>_xlfn.XLOOKUP(E16,$B$6:$B$29,$C$6:$C$29,"None")</f>
        <v>Eastleigh</v>
      </c>
      <c r="G16" s="9"/>
      <c r="H16" s="13"/>
      <c r="I16" s="8" t="s">
        <v>28</v>
      </c>
      <c r="J16" s="8" t="str">
        <f>IF(G14=G16,"",IF(G14&gt;G16,F14,F16))</f>
        <v/>
      </c>
      <c r="K16" s="9"/>
      <c r="L16" s="13"/>
      <c r="M16" s="8" t="s">
        <v>29</v>
      </c>
      <c r="N16" s="8" t="str">
        <f>IF(K22=K24,"",IF(K22&gt;K24,J22,J24))</f>
        <v/>
      </c>
      <c r="O16" s="9"/>
      <c r="P16" s="13"/>
      <c r="Q16" s="8" t="s">
        <v>0</v>
      </c>
      <c r="R16" s="4"/>
      <c r="S16" s="8">
        <v>25</v>
      </c>
      <c r="T16" s="13"/>
      <c r="U16" s="8" t="s">
        <v>0</v>
      </c>
      <c r="V16" s="4"/>
      <c r="W16" s="8">
        <v>27</v>
      </c>
      <c r="X16" s="13"/>
    </row>
    <row r="17" spans="1:24" x14ac:dyDescent="0.45">
      <c r="A17" s="13"/>
      <c r="B17" s="8">
        <v>12</v>
      </c>
      <c r="C17" s="23" t="s">
        <v>134</v>
      </c>
      <c r="D17" s="13"/>
      <c r="E17" s="5"/>
      <c r="F17" s="5"/>
      <c r="G17" s="5"/>
      <c r="H17" s="13"/>
      <c r="I17" s="5"/>
      <c r="J17" s="5"/>
      <c r="K17" s="5"/>
      <c r="L17" s="13"/>
      <c r="M17" s="5"/>
      <c r="N17" s="5"/>
      <c r="O17" s="5"/>
      <c r="P17" s="13"/>
      <c r="Q17" s="8" t="s">
        <v>30</v>
      </c>
      <c r="R17" s="8" t="str">
        <f>IF(O10=O12,"",IF(O10&lt;O12,N10,N12))</f>
        <v/>
      </c>
      <c r="S17" s="9"/>
      <c r="T17" s="13"/>
      <c r="U17" s="8" t="s">
        <v>31</v>
      </c>
      <c r="V17" s="8" t="str">
        <f>IF(S15=S17,"",IF(S15&gt;S17,R15,R17))</f>
        <v/>
      </c>
      <c r="W17" s="9"/>
      <c r="X17" s="13"/>
    </row>
    <row r="18" spans="1:24" x14ac:dyDescent="0.45">
      <c r="A18" s="13"/>
      <c r="B18" s="8">
        <v>13</v>
      </c>
      <c r="C18" s="23" t="s">
        <v>141</v>
      </c>
      <c r="D18" s="13"/>
      <c r="E18" s="8">
        <v>11</v>
      </c>
      <c r="F18" s="8" t="str">
        <f>_xlfn.XLOOKUP(E18,$B$6:$B$29,$C$6:$C$29,"None")</f>
        <v>Ellingham &amp; Ringwood</v>
      </c>
      <c r="G18" s="9"/>
      <c r="H18" s="13"/>
      <c r="I18" s="8">
        <v>4</v>
      </c>
      <c r="J18" s="8" t="str">
        <f>_xlfn.XLOOKUP(I18,$B$6:$B$29,$C$6:$C$29,"None")</f>
        <v>Petersfield</v>
      </c>
      <c r="K18" s="9"/>
      <c r="L18" s="13"/>
      <c r="M18" s="8" t="s">
        <v>32</v>
      </c>
      <c r="N18" s="8" t="str">
        <f>IF(K34=K36,"",IF(K34&gt;K36,J34,J36))</f>
        <v/>
      </c>
      <c r="O18" s="9"/>
      <c r="P18" s="13"/>
      <c r="Q18" s="5"/>
      <c r="R18" s="5"/>
      <c r="S18" s="5"/>
      <c r="T18" s="13"/>
      <c r="U18" s="3" t="s">
        <v>5</v>
      </c>
      <c r="V18" s="3" t="s">
        <v>7</v>
      </c>
      <c r="W18" s="6"/>
      <c r="X18" s="13"/>
    </row>
    <row r="19" spans="1:24" x14ac:dyDescent="0.45">
      <c r="A19" s="13"/>
      <c r="B19" s="8">
        <v>14</v>
      </c>
      <c r="C19" s="23" t="s">
        <v>142</v>
      </c>
      <c r="D19" s="13"/>
      <c r="E19" s="8" t="s">
        <v>0</v>
      </c>
      <c r="F19" s="4"/>
      <c r="G19" s="8">
        <v>4</v>
      </c>
      <c r="H19" s="13"/>
      <c r="I19" s="8" t="s">
        <v>0</v>
      </c>
      <c r="J19" s="4"/>
      <c r="K19" s="8">
        <v>12</v>
      </c>
      <c r="L19" s="13"/>
      <c r="M19" s="8" t="s">
        <v>0</v>
      </c>
      <c r="N19" s="4"/>
      <c r="O19" s="8">
        <v>20</v>
      </c>
      <c r="P19" s="13"/>
      <c r="Q19" s="8" t="s">
        <v>33</v>
      </c>
      <c r="R19" s="8" t="str">
        <f>IF(O14=O16,"",IF(O14&lt;O16,N14,N16))</f>
        <v/>
      </c>
      <c r="S19" s="9"/>
      <c r="T19" s="13"/>
      <c r="U19" s="8" t="s">
        <v>34</v>
      </c>
      <c r="V19" s="8" t="str">
        <f>IF(S19=S21,"",IF(S19&lt;S21,R19,R21))</f>
        <v/>
      </c>
      <c r="W19" s="9"/>
      <c r="X19" s="13"/>
    </row>
    <row r="20" spans="1:24" x14ac:dyDescent="0.45">
      <c r="A20" s="13"/>
      <c r="B20" s="8">
        <v>15</v>
      </c>
      <c r="C20" s="23" t="s">
        <v>135</v>
      </c>
      <c r="D20" s="13"/>
      <c r="E20" s="8">
        <v>22</v>
      </c>
      <c r="F20" s="8" t="str">
        <f>_xlfn.XLOOKUP(E20,$B$6:$B$29,$C$6:$C$29,"None")</f>
        <v>United Services Portsmouth</v>
      </c>
      <c r="G20" s="9"/>
      <c r="H20" s="13"/>
      <c r="I20" s="8" t="s">
        <v>35</v>
      </c>
      <c r="J20" s="8" t="str">
        <f>IF(G18=G20,"",IF(G18&gt;G20,F18,F20))</f>
        <v/>
      </c>
      <c r="K20" s="9"/>
      <c r="L20" s="13"/>
      <c r="M20" s="8" t="s">
        <v>36</v>
      </c>
      <c r="N20" s="8" t="str">
        <f>IF(K30=K32,"",IF(K30&gt;K32,J30,J32))</f>
        <v/>
      </c>
      <c r="O20" s="9"/>
      <c r="P20" s="13"/>
      <c r="Q20" s="8" t="s">
        <v>0</v>
      </c>
      <c r="R20" s="4"/>
      <c r="S20" s="8">
        <v>26</v>
      </c>
      <c r="T20" s="13"/>
      <c r="U20" s="8" t="s">
        <v>0</v>
      </c>
      <c r="V20" s="4"/>
      <c r="W20" s="8">
        <v>28</v>
      </c>
      <c r="X20" s="13"/>
    </row>
    <row r="21" spans="1:24" x14ac:dyDescent="0.45">
      <c r="A21" s="13"/>
      <c r="B21" s="8">
        <v>16</v>
      </c>
      <c r="C21" s="23" t="s">
        <v>152</v>
      </c>
      <c r="D21" s="13"/>
      <c r="E21" s="5"/>
      <c r="F21" s="5"/>
      <c r="G21" s="5"/>
      <c r="H21" s="13"/>
      <c r="I21" s="5"/>
      <c r="J21" s="5"/>
      <c r="K21" s="5"/>
      <c r="L21" s="13"/>
      <c r="M21" s="13"/>
      <c r="N21" s="13"/>
      <c r="O21" s="13"/>
      <c r="P21" s="13"/>
      <c r="Q21" s="8" t="s">
        <v>37</v>
      </c>
      <c r="R21" s="8" t="str">
        <f>IF(O18=O20,"",IF(O18&lt;O20,N18,N20))</f>
        <v/>
      </c>
      <c r="S21" s="9"/>
      <c r="T21" s="13"/>
      <c r="U21" s="8" t="s">
        <v>38</v>
      </c>
      <c r="V21" s="8" t="str">
        <f>IF(S15=S17,"",IF(S15&lt;S17,R15,R17))</f>
        <v/>
      </c>
      <c r="W21" s="9"/>
      <c r="X21" s="13"/>
    </row>
    <row r="22" spans="1:24" x14ac:dyDescent="0.45">
      <c r="A22" s="13"/>
      <c r="B22" s="8">
        <v>17</v>
      </c>
      <c r="C22" s="23" t="s">
        <v>133</v>
      </c>
      <c r="D22" s="13"/>
      <c r="E22" s="8">
        <v>16</v>
      </c>
      <c r="F22" s="8" t="str">
        <f>_xlfn.XLOOKUP(E22,$B$6:$B$29,$C$6:$C$29,"None")</f>
        <v>Portsmouth</v>
      </c>
      <c r="G22" s="9"/>
      <c r="H22" s="13"/>
      <c r="I22" s="8">
        <v>3</v>
      </c>
      <c r="J22" s="8" t="str">
        <f>_xlfn.XLOOKUP(I22,$B$6:$B$29,$C$6:$C$29,"None")</f>
        <v>New Milton</v>
      </c>
      <c r="K22" s="9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</row>
    <row r="23" spans="1:24" x14ac:dyDescent="0.45">
      <c r="A23" s="13"/>
      <c r="B23" s="8">
        <v>18</v>
      </c>
      <c r="C23" s="10" t="s">
        <v>143</v>
      </c>
      <c r="D23" s="13"/>
      <c r="E23" s="8" t="s">
        <v>0</v>
      </c>
      <c r="F23" s="4"/>
      <c r="G23" s="8">
        <v>5</v>
      </c>
      <c r="H23" s="13"/>
      <c r="I23" s="8" t="s">
        <v>0</v>
      </c>
      <c r="J23" s="4"/>
      <c r="K23" s="8">
        <v>13</v>
      </c>
      <c r="L23" s="13"/>
      <c r="M23" s="3" t="s">
        <v>2</v>
      </c>
      <c r="N23" s="3" t="s">
        <v>1</v>
      </c>
      <c r="O23" s="3" t="s">
        <v>106</v>
      </c>
      <c r="P23" s="13"/>
      <c r="Q23" s="3" t="s">
        <v>8</v>
      </c>
      <c r="R23" s="3" t="s">
        <v>1</v>
      </c>
      <c r="S23" s="3" t="s">
        <v>106</v>
      </c>
      <c r="T23" s="13"/>
      <c r="U23" s="3" t="s">
        <v>4</v>
      </c>
      <c r="V23" s="3" t="s">
        <v>1</v>
      </c>
      <c r="W23" s="3" t="s">
        <v>106</v>
      </c>
      <c r="X23" s="13"/>
    </row>
    <row r="24" spans="1:24" x14ac:dyDescent="0.45">
      <c r="A24" s="13"/>
      <c r="B24" s="8">
        <v>19</v>
      </c>
      <c r="C24" s="10" t="s">
        <v>128</v>
      </c>
      <c r="D24" s="13"/>
      <c r="E24" s="8">
        <v>21</v>
      </c>
      <c r="F24" s="8" t="str">
        <f>_xlfn.XLOOKUP(E24,$B$6:$B$29,$C$6:$C$29,"None")</f>
        <v>Tadley</v>
      </c>
      <c r="G24" s="9"/>
      <c r="H24" s="13"/>
      <c r="I24" s="8" t="s">
        <v>39</v>
      </c>
      <c r="J24" s="8" t="str">
        <f>IF(G22=G24,"",IF(G22&gt;G24,F22,F24))</f>
        <v/>
      </c>
      <c r="K24" s="9"/>
      <c r="L24" s="13"/>
      <c r="M24" s="8" t="s">
        <v>40</v>
      </c>
      <c r="N24" s="8" t="str">
        <f>IF(K46=K48,"",IF(K46&gt;K48,J46,J48))</f>
        <v/>
      </c>
      <c r="O24" s="9"/>
      <c r="P24" s="13"/>
      <c r="Q24" s="8" t="s">
        <v>41</v>
      </c>
      <c r="R24" s="8" t="str">
        <f>IF(O24=O26,"",IF(O24&gt;O26,N24,N26))</f>
        <v/>
      </c>
      <c r="S24" s="9"/>
      <c r="T24" s="13"/>
      <c r="U24" s="8" t="s">
        <v>42</v>
      </c>
      <c r="V24" s="8" t="str">
        <f>IF(S28=S30,"",IF(S28&gt;S30,R28,R30))</f>
        <v/>
      </c>
      <c r="W24" s="9"/>
      <c r="X24" s="13"/>
    </row>
    <row r="25" spans="1:24" x14ac:dyDescent="0.45">
      <c r="A25" s="13"/>
      <c r="B25" s="8">
        <v>20</v>
      </c>
      <c r="C25" s="10" t="s">
        <v>144</v>
      </c>
      <c r="D25" s="13"/>
      <c r="E25" s="5"/>
      <c r="F25" s="5"/>
      <c r="G25" s="5"/>
      <c r="H25" s="13"/>
      <c r="I25" s="5"/>
      <c r="J25" s="5"/>
      <c r="K25" s="5"/>
      <c r="L25" s="13"/>
      <c r="M25" s="8" t="s">
        <v>0</v>
      </c>
      <c r="N25" s="4"/>
      <c r="O25" s="8">
        <v>37</v>
      </c>
      <c r="P25" s="13"/>
      <c r="Q25" s="8" t="s">
        <v>0</v>
      </c>
      <c r="R25" s="4"/>
      <c r="S25" s="8">
        <v>41</v>
      </c>
      <c r="T25" s="13"/>
      <c r="U25" s="8" t="s">
        <v>0</v>
      </c>
      <c r="V25" s="4"/>
      <c r="W25" s="8">
        <v>43</v>
      </c>
      <c r="X25" s="13"/>
    </row>
    <row r="26" spans="1:24" x14ac:dyDescent="0.45">
      <c r="A26" s="13"/>
      <c r="B26" s="8">
        <v>21</v>
      </c>
      <c r="C26" s="10" t="s">
        <v>137</v>
      </c>
      <c r="D26" s="13"/>
      <c r="E26" s="8">
        <v>17</v>
      </c>
      <c r="F26" s="8" t="str">
        <f>_xlfn.XLOOKUP(E26,$B$6:$B$29,$C$6:$C$29,"None")</f>
        <v>Tottonians</v>
      </c>
      <c r="G26" s="9"/>
      <c r="H26" s="13"/>
      <c r="I26" s="8">
        <v>6</v>
      </c>
      <c r="J26" s="8" t="str">
        <f>_xlfn.XLOOKUP(I26,$B$6:$B$29,$C$6:$C$29,"None")</f>
        <v>Basingstoke 1</v>
      </c>
      <c r="K26" s="9"/>
      <c r="L26" s="13"/>
      <c r="M26" s="8" t="s">
        <v>43</v>
      </c>
      <c r="N26" s="8" t="str">
        <f>IF(K42=K44,"",IF(K42&gt;K44,J42,J44))</f>
        <v/>
      </c>
      <c r="O26" s="9"/>
      <c r="P26" s="13"/>
      <c r="Q26" s="8" t="s">
        <v>44</v>
      </c>
      <c r="R26" s="8" t="str">
        <f>IF(O28=O30,"",IF(O28&gt;O30,N28,N30))</f>
        <v/>
      </c>
      <c r="S26" s="9"/>
      <c r="T26" s="13"/>
      <c r="U26" s="8" t="s">
        <v>45</v>
      </c>
      <c r="V26" s="8" t="str">
        <f>IF(S24=S26,"",IF(S24&gt;S26,R24,R26))</f>
        <v/>
      </c>
      <c r="W26" s="9"/>
      <c r="X26" s="13"/>
    </row>
    <row r="27" spans="1:24" x14ac:dyDescent="0.45">
      <c r="A27" s="13"/>
      <c r="B27" s="8">
        <v>22</v>
      </c>
      <c r="C27" s="10" t="s">
        <v>145</v>
      </c>
      <c r="D27" s="13"/>
      <c r="E27" s="8" t="s">
        <v>0</v>
      </c>
      <c r="F27" s="4"/>
      <c r="G27" s="8">
        <v>6</v>
      </c>
      <c r="H27" s="13"/>
      <c r="I27" s="8" t="s">
        <v>0</v>
      </c>
      <c r="J27" s="4"/>
      <c r="K27" s="8">
        <v>14</v>
      </c>
      <c r="L27" s="13"/>
      <c r="M27" s="5"/>
      <c r="N27" s="5"/>
      <c r="O27" s="5"/>
      <c r="P27" s="13"/>
      <c r="Q27" s="5"/>
      <c r="R27" s="5"/>
      <c r="S27" s="5"/>
      <c r="T27" s="13"/>
      <c r="U27" s="3" t="s">
        <v>5</v>
      </c>
      <c r="V27" s="3" t="s">
        <v>1</v>
      </c>
      <c r="W27" s="3" t="s">
        <v>106</v>
      </c>
      <c r="X27" s="13"/>
    </row>
    <row r="28" spans="1:24" x14ac:dyDescent="0.45">
      <c r="A28" s="13"/>
      <c r="B28" s="8">
        <v>23</v>
      </c>
      <c r="C28" s="10" t="s">
        <v>136</v>
      </c>
      <c r="D28" s="13"/>
      <c r="E28" s="8">
        <v>23</v>
      </c>
      <c r="F28" s="8" t="str">
        <f>_xlfn.XLOOKUP(E28,$B$6:$B$29,$C$6:$C$29,"None")</f>
        <v>Winchester 2</v>
      </c>
      <c r="G28" s="9"/>
      <c r="H28" s="13"/>
      <c r="I28" s="8" t="s">
        <v>46</v>
      </c>
      <c r="J28" s="8" t="str">
        <f>IF(G26=G28,"",IF(G26&gt;G28,F26,F28))</f>
        <v/>
      </c>
      <c r="K28" s="9"/>
      <c r="L28" s="13"/>
      <c r="M28" s="8" t="s">
        <v>47</v>
      </c>
      <c r="N28" s="8" t="str">
        <f>IF(K54=K56,"",(IF(K54&gt;K56,J54,J56)))</f>
        <v/>
      </c>
      <c r="O28" s="9"/>
      <c r="P28" s="13"/>
      <c r="Q28" s="8" t="s">
        <v>48</v>
      </c>
      <c r="R28" s="8" t="str">
        <f>IF(O32=O34,"",IF(O32&gt;O34,N32,N34))</f>
        <v/>
      </c>
      <c r="S28" s="9"/>
      <c r="T28" s="13"/>
      <c r="U28" s="8" t="s">
        <v>49</v>
      </c>
      <c r="V28" s="8" t="str">
        <f>IF(S28=S30,"",IF(S28&lt;S30,R28,R30))</f>
        <v/>
      </c>
      <c r="W28" s="9"/>
      <c r="X28" s="13"/>
    </row>
    <row r="29" spans="1:24" x14ac:dyDescent="0.45">
      <c r="A29" s="13"/>
      <c r="B29" s="8">
        <v>24</v>
      </c>
      <c r="C29" s="10" t="s">
        <v>139</v>
      </c>
      <c r="D29" s="13"/>
      <c r="E29" s="5"/>
      <c r="F29" s="5"/>
      <c r="G29" s="5"/>
      <c r="H29" s="13"/>
      <c r="I29" s="5"/>
      <c r="J29" s="5"/>
      <c r="K29" s="5"/>
      <c r="L29" s="13"/>
      <c r="M29" s="8" t="s">
        <v>0</v>
      </c>
      <c r="N29" s="4"/>
      <c r="O29" s="8">
        <v>38</v>
      </c>
      <c r="P29" s="13"/>
      <c r="Q29" s="8" t="s">
        <v>0</v>
      </c>
      <c r="R29" s="4"/>
      <c r="S29" s="8">
        <v>42</v>
      </c>
      <c r="T29" s="13"/>
      <c r="U29" s="8" t="s">
        <v>0</v>
      </c>
      <c r="V29" s="4"/>
      <c r="W29" s="8">
        <v>44</v>
      </c>
      <c r="X29" s="13"/>
    </row>
    <row r="30" spans="1:24" x14ac:dyDescent="0.45">
      <c r="A30" s="13"/>
      <c r="B30" s="13"/>
      <c r="C30" s="13"/>
      <c r="D30" s="13"/>
      <c r="E30" s="8">
        <v>14</v>
      </c>
      <c r="F30" s="8" t="str">
        <f>_xlfn.XLOOKUP(E30,$B$6:$B$29,$C$6:$C$29,"None")</f>
        <v>Fawley</v>
      </c>
      <c r="G30" s="9"/>
      <c r="H30" s="13"/>
      <c r="I30" s="8">
        <v>7</v>
      </c>
      <c r="J30" s="8" t="str">
        <f>_xlfn.XLOOKUP(I30,$B$6:$B$29,$C$6:$C$29,"None")</f>
        <v>Andover</v>
      </c>
      <c r="K30" s="9"/>
      <c r="L30" s="13"/>
      <c r="M30" s="8" t="s">
        <v>50</v>
      </c>
      <c r="N30" s="8" t="str">
        <f>IF(K50=K52,"",IF(K50&gt;K52,J50,J52))</f>
        <v/>
      </c>
      <c r="O30" s="9"/>
      <c r="P30" s="13"/>
      <c r="Q30" s="8" t="s">
        <v>51</v>
      </c>
      <c r="R30" s="8" t="str">
        <f>IF(O36=O38,"",IF(O36&gt;O38,N36,N38))</f>
        <v/>
      </c>
      <c r="S30" s="9"/>
      <c r="T30" s="13"/>
      <c r="U30" s="8" t="s">
        <v>52</v>
      </c>
      <c r="V30" s="8" t="str">
        <f>IF(S24=S26,"",IF(S24&lt;S26,R24,R26))</f>
        <v/>
      </c>
      <c r="W30" s="9">
        <v>0</v>
      </c>
      <c r="X30" s="13"/>
    </row>
    <row r="31" spans="1:24" x14ac:dyDescent="0.45">
      <c r="A31" s="13"/>
      <c r="B31" s="18" t="s">
        <v>115</v>
      </c>
      <c r="C31" s="18"/>
      <c r="D31" s="13"/>
      <c r="E31" s="8" t="s">
        <v>0</v>
      </c>
      <c r="F31" s="4"/>
      <c r="G31" s="8">
        <v>7</v>
      </c>
      <c r="H31" s="13"/>
      <c r="I31" s="8" t="s">
        <v>0</v>
      </c>
      <c r="J31" s="4"/>
      <c r="K31" s="8">
        <v>15</v>
      </c>
      <c r="L31" s="13"/>
      <c r="M31" s="5"/>
      <c r="N31" s="5"/>
      <c r="O31" s="5"/>
      <c r="P31" s="13"/>
      <c r="Q31" s="13"/>
      <c r="R31" s="13"/>
      <c r="S31" s="13"/>
      <c r="T31" s="13"/>
      <c r="U31" s="13"/>
      <c r="V31" s="13"/>
      <c r="W31" s="13"/>
      <c r="X31" s="13"/>
    </row>
    <row r="32" spans="1:24" x14ac:dyDescent="0.45">
      <c r="A32" s="13"/>
      <c r="B32" s="3" t="s">
        <v>116</v>
      </c>
      <c r="C32" s="3" t="s">
        <v>117</v>
      </c>
      <c r="D32" s="13"/>
      <c r="E32" s="8">
        <v>9</v>
      </c>
      <c r="F32" s="8" t="str">
        <f>_xlfn.XLOOKUP(E32,$B$6:$B$29,$C$6:$C$29,"None")</f>
        <v>Vectis</v>
      </c>
      <c r="G32" s="9"/>
      <c r="H32" s="13"/>
      <c r="I32" s="8" t="s">
        <v>53</v>
      </c>
      <c r="J32" s="8" t="str">
        <f>IF(G30=G32,"",IF(G30&gt;G32,F30,F32))</f>
        <v/>
      </c>
      <c r="K32" s="9"/>
      <c r="L32" s="13"/>
      <c r="M32" s="8" t="s">
        <v>54</v>
      </c>
      <c r="N32" s="8" t="str">
        <f>IF(K62=K64,"",IF(K62&gt;K64,J62,J64))</f>
        <v/>
      </c>
      <c r="O32" s="9"/>
      <c r="P32" s="13"/>
      <c r="Q32" s="3" t="s">
        <v>8</v>
      </c>
      <c r="R32" s="3" t="s">
        <v>9</v>
      </c>
      <c r="S32" s="3" t="s">
        <v>106</v>
      </c>
      <c r="T32" s="13"/>
      <c r="U32" s="3" t="s">
        <v>4</v>
      </c>
      <c r="V32" s="3" t="s">
        <v>9</v>
      </c>
      <c r="W32" s="3" t="s">
        <v>106</v>
      </c>
      <c r="X32" s="13"/>
    </row>
    <row r="33" spans="1:24" x14ac:dyDescent="0.45">
      <c r="A33" s="13"/>
      <c r="B33" s="8" t="s">
        <v>108</v>
      </c>
      <c r="C33" s="10" t="s">
        <v>109</v>
      </c>
      <c r="D33" s="13"/>
      <c r="E33" s="5"/>
      <c r="F33" s="5"/>
      <c r="G33" s="5"/>
      <c r="H33" s="13"/>
      <c r="I33" s="5"/>
      <c r="J33" s="5"/>
      <c r="K33" s="5"/>
      <c r="L33" s="13"/>
      <c r="M33" s="8" t="s">
        <v>0</v>
      </c>
      <c r="N33" s="4"/>
      <c r="O33" s="8">
        <v>39</v>
      </c>
      <c r="P33" s="13"/>
      <c r="Q33" s="8" t="s">
        <v>55</v>
      </c>
      <c r="R33" s="8" t="str">
        <f>IF(O24=O26,"",IF(O24&lt;O26,N24,N26))</f>
        <v/>
      </c>
      <c r="S33" s="9"/>
      <c r="T33" s="13"/>
      <c r="U33" s="8" t="s">
        <v>56</v>
      </c>
      <c r="V33" s="8" t="str">
        <f>IF(S37=S39,"",IF(S37&gt;S39,R37,R39))</f>
        <v/>
      </c>
      <c r="W33" s="9"/>
      <c r="X33" s="13"/>
    </row>
    <row r="34" spans="1:24" x14ac:dyDescent="0.45">
      <c r="A34" s="13"/>
      <c r="B34" s="8" t="s">
        <v>118</v>
      </c>
      <c r="C34" s="10" t="s">
        <v>110</v>
      </c>
      <c r="D34" s="13"/>
      <c r="E34" s="8">
        <v>24</v>
      </c>
      <c r="F34" s="8" t="str">
        <f>_xlfn.XLOOKUP(E34,$B$6:$B$29,$C$6:$C$29,"None")</f>
        <v>Bye</v>
      </c>
      <c r="G34" s="11">
        <v>0.1</v>
      </c>
      <c r="H34" s="13"/>
      <c r="I34" s="8">
        <v>2</v>
      </c>
      <c r="J34" s="8" t="str">
        <f>_xlfn.XLOOKUP(I34,$B$6:$B$29,$C$6:$C$29,"None")</f>
        <v>Winchester 1</v>
      </c>
      <c r="K34" s="9"/>
      <c r="L34" s="13"/>
      <c r="M34" s="8" t="s">
        <v>57</v>
      </c>
      <c r="N34" s="8" t="str">
        <f>IF(K58=K60,"",IF(K58&gt;K60,J58,J60))</f>
        <v/>
      </c>
      <c r="O34" s="9"/>
      <c r="P34" s="13"/>
      <c r="Q34" s="8" t="s">
        <v>0</v>
      </c>
      <c r="R34" s="4"/>
      <c r="S34" s="8">
        <v>45</v>
      </c>
      <c r="T34" s="13"/>
      <c r="U34" s="8" t="s">
        <v>0</v>
      </c>
      <c r="V34" s="4"/>
      <c r="W34" s="8">
        <v>47</v>
      </c>
      <c r="X34" s="13"/>
    </row>
    <row r="35" spans="1:24" x14ac:dyDescent="0.45">
      <c r="A35" s="13"/>
      <c r="B35" s="8" t="s">
        <v>119</v>
      </c>
      <c r="C35" s="10" t="s">
        <v>111</v>
      </c>
      <c r="D35" s="13"/>
      <c r="E35" s="8" t="s">
        <v>0</v>
      </c>
      <c r="F35" s="4"/>
      <c r="G35" s="8">
        <v>8</v>
      </c>
      <c r="H35" s="13"/>
      <c r="I35" s="8" t="s">
        <v>0</v>
      </c>
      <c r="J35" s="4"/>
      <c r="K35" s="8">
        <v>16</v>
      </c>
      <c r="L35" s="13"/>
      <c r="M35" s="5"/>
      <c r="N35" s="5"/>
      <c r="O35" s="5"/>
      <c r="P35" s="13"/>
      <c r="Q35" s="8" t="s">
        <v>58</v>
      </c>
      <c r="R35" s="8" t="str">
        <f>IF(O28=O30,"",IF(O28&lt;O30,N28,N30))</f>
        <v/>
      </c>
      <c r="S35" s="9"/>
      <c r="T35" s="13"/>
      <c r="U35" s="8" t="s">
        <v>59</v>
      </c>
      <c r="V35" s="8" t="str">
        <f>IF(S33=S35,"",IF(S33&gt;S35,R33,R35))</f>
        <v/>
      </c>
      <c r="W35" s="9"/>
      <c r="X35" s="13"/>
    </row>
    <row r="36" spans="1:24" x14ac:dyDescent="0.45">
      <c r="A36" s="13"/>
      <c r="B36" s="8" t="s">
        <v>120</v>
      </c>
      <c r="C36" s="10" t="s">
        <v>112</v>
      </c>
      <c r="D36" s="13"/>
      <c r="E36" s="8">
        <v>18</v>
      </c>
      <c r="F36" s="8" t="str">
        <f>_xlfn.XLOOKUP(E36,$B$6:$B$29,$C$6:$C$29,"None")</f>
        <v>Basingstoke 2</v>
      </c>
      <c r="G36" s="9">
        <v>30</v>
      </c>
      <c r="H36" s="13"/>
      <c r="I36" s="8" t="s">
        <v>60</v>
      </c>
      <c r="J36" s="8" t="str">
        <f>IF(G34=G36,"",IF(G34&gt;G36,F34,F36))</f>
        <v>Basingstoke 2</v>
      </c>
      <c r="K36" s="9"/>
      <c r="L36" s="13"/>
      <c r="M36" s="8" t="s">
        <v>61</v>
      </c>
      <c r="N36" s="8" t="str">
        <f>IF(K70=K72,"",IF(K70&gt;K72,J70,J72))</f>
        <v/>
      </c>
      <c r="O36" s="9"/>
      <c r="P36" s="13"/>
      <c r="Q36" s="5"/>
      <c r="R36" s="5"/>
      <c r="S36" s="5"/>
      <c r="T36" s="13"/>
      <c r="U36" s="3" t="s">
        <v>5</v>
      </c>
      <c r="V36" s="3" t="s">
        <v>9</v>
      </c>
      <c r="W36" s="3" t="s">
        <v>106</v>
      </c>
      <c r="X36" s="13"/>
    </row>
    <row r="37" spans="1:24" x14ac:dyDescent="0.45">
      <c r="A37" s="13"/>
      <c r="B37" s="8" t="s">
        <v>121</v>
      </c>
      <c r="C37" s="10" t="s">
        <v>113</v>
      </c>
      <c r="D37" s="13"/>
      <c r="E37" s="13"/>
      <c r="F37" s="13"/>
      <c r="G37" s="13"/>
      <c r="H37" s="13"/>
      <c r="I37" s="13"/>
      <c r="J37" s="13"/>
      <c r="K37" s="13"/>
      <c r="L37" s="13"/>
      <c r="M37" s="8" t="s">
        <v>0</v>
      </c>
      <c r="N37" s="4"/>
      <c r="O37" s="8">
        <v>40</v>
      </c>
      <c r="P37" s="13"/>
      <c r="Q37" s="8" t="s">
        <v>62</v>
      </c>
      <c r="R37" s="8" t="str">
        <f>IF(O32=O34,"",IF(O32&lt;O34,N32,N34))</f>
        <v/>
      </c>
      <c r="S37" s="9"/>
      <c r="T37" s="13"/>
      <c r="U37" s="8" t="s">
        <v>63</v>
      </c>
      <c r="V37" s="8" t="str">
        <f>IF(S37=S39,"",IF(S37&lt;S39,R37,R39))</f>
        <v/>
      </c>
      <c r="W37" s="9"/>
      <c r="X37" s="13"/>
    </row>
    <row r="38" spans="1:24" x14ac:dyDescent="0.45">
      <c r="A38" s="13"/>
      <c r="B38" s="8" t="s">
        <v>122</v>
      </c>
      <c r="C38" s="10" t="s">
        <v>114</v>
      </c>
      <c r="D38" s="13"/>
      <c r="E38" s="13"/>
      <c r="F38" s="13"/>
      <c r="G38" s="13"/>
      <c r="H38" s="13"/>
      <c r="I38" s="13"/>
      <c r="J38" s="13"/>
      <c r="K38" s="13"/>
      <c r="L38" s="13"/>
      <c r="M38" s="8" t="s">
        <v>64</v>
      </c>
      <c r="N38" s="8" t="str">
        <f>IF(K66=K68,"",IF(K66&gt;K68,J66,J68))</f>
        <v/>
      </c>
      <c r="O38" s="9"/>
      <c r="P38" s="13"/>
      <c r="Q38" s="8" t="s">
        <v>0</v>
      </c>
      <c r="R38" s="4"/>
      <c r="S38" s="8">
        <v>46</v>
      </c>
      <c r="T38" s="13"/>
      <c r="U38" s="8" t="s">
        <v>0</v>
      </c>
      <c r="V38" s="4"/>
      <c r="W38" s="8">
        <v>48</v>
      </c>
      <c r="X38" s="13"/>
    </row>
    <row r="39" spans="1:24" x14ac:dyDescent="0.4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8" t="s">
        <v>65</v>
      </c>
      <c r="R39" s="8" t="str">
        <f>IF(O36=O38,"",IF(O36&lt;O38,N36,N38))</f>
        <v/>
      </c>
      <c r="S39" s="9"/>
      <c r="T39" s="13"/>
      <c r="U39" s="8" t="s">
        <v>66</v>
      </c>
      <c r="V39" s="8" t="str">
        <f>IF(S33=S35,"",IF(S33&lt;S35,R33,R35))</f>
        <v/>
      </c>
      <c r="W39" s="9"/>
      <c r="X39" s="13"/>
    </row>
    <row r="40" spans="1:24" x14ac:dyDescent="0.45">
      <c r="A40" s="13"/>
      <c r="B40" s="18" t="s">
        <v>146</v>
      </c>
      <c r="C40" s="18"/>
      <c r="D40" s="13"/>
      <c r="E40" s="13"/>
      <c r="F40" s="13"/>
      <c r="G40" s="13"/>
      <c r="H40" s="13"/>
      <c r="I40" s="18" t="str">
        <f>C35</f>
        <v>6th December 2026</v>
      </c>
      <c r="J40" s="18"/>
      <c r="K40" s="18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</row>
    <row r="41" spans="1:24" x14ac:dyDescent="0.45">
      <c r="A41" s="13"/>
      <c r="B41" s="3" t="s">
        <v>125</v>
      </c>
      <c r="C41" s="3" t="s">
        <v>10</v>
      </c>
      <c r="D41" s="13"/>
      <c r="E41" s="13"/>
      <c r="F41" s="13"/>
      <c r="G41" s="13"/>
      <c r="H41" s="13"/>
      <c r="I41" s="3" t="s">
        <v>107</v>
      </c>
      <c r="J41" s="3" t="s">
        <v>1</v>
      </c>
      <c r="K41" s="3" t="s">
        <v>106</v>
      </c>
      <c r="L41" s="13"/>
      <c r="M41" s="3" t="s">
        <v>2</v>
      </c>
      <c r="N41" s="3" t="s">
        <v>6</v>
      </c>
      <c r="O41" s="3" t="s">
        <v>106</v>
      </c>
      <c r="P41" s="13"/>
      <c r="Q41" s="3" t="s">
        <v>8</v>
      </c>
      <c r="R41" s="3" t="s">
        <v>6</v>
      </c>
      <c r="S41" s="3" t="s">
        <v>106</v>
      </c>
      <c r="T41" s="13"/>
      <c r="U41" s="3" t="s">
        <v>4</v>
      </c>
      <c r="V41" s="3" t="s">
        <v>6</v>
      </c>
      <c r="W41" s="3" t="s">
        <v>106</v>
      </c>
      <c r="X41" s="13"/>
    </row>
    <row r="42" spans="1:24" x14ac:dyDescent="0.45">
      <c r="A42" s="13"/>
      <c r="B42" s="8">
        <v>1</v>
      </c>
      <c r="C42" s="12" t="str">
        <f>IF(W6=W8,"",IF(W6&gt;W8,V6,V8))</f>
        <v/>
      </c>
      <c r="D42" s="13"/>
      <c r="E42" s="13"/>
      <c r="F42" s="13"/>
      <c r="G42" s="13"/>
      <c r="H42" s="13"/>
      <c r="I42" s="8" t="s">
        <v>67</v>
      </c>
      <c r="J42" s="8" t="str">
        <f>IF(G6=G8,"",IF(G6&lt;G8,F6,F8))</f>
        <v/>
      </c>
      <c r="K42" s="9"/>
      <c r="L42" s="13"/>
      <c r="M42" s="8" t="s">
        <v>68</v>
      </c>
      <c r="N42" s="8" t="str">
        <f>IF(K46=K48,"",IF(K46&lt;K48,J46,J48))</f>
        <v/>
      </c>
      <c r="O42" s="9"/>
      <c r="P42" s="13"/>
      <c r="Q42" s="8" t="s">
        <v>69</v>
      </c>
      <c r="R42" s="8" t="str">
        <f>IF(O42=O44,"",IF(O42&gt;O44,N42,N44))</f>
        <v/>
      </c>
      <c r="S42" s="9"/>
      <c r="T42" s="13"/>
      <c r="U42" s="8" t="s">
        <v>70</v>
      </c>
      <c r="V42" s="8" t="str">
        <f>IF(S46=S48,"",IF(S46&gt;S48,R46,R48))</f>
        <v/>
      </c>
      <c r="W42" s="9"/>
      <c r="X42" s="13"/>
    </row>
    <row r="43" spans="1:24" x14ac:dyDescent="0.45">
      <c r="A43" s="13"/>
      <c r="B43" s="8">
        <v>2</v>
      </c>
      <c r="C43" s="12" t="str">
        <f>IF(W6=W8,"",IF(W6&lt;W8,V6,V8))</f>
        <v/>
      </c>
      <c r="D43" s="13"/>
      <c r="E43" s="13"/>
      <c r="F43" s="13"/>
      <c r="G43" s="13"/>
      <c r="H43" s="13"/>
      <c r="I43" s="8" t="s">
        <v>0</v>
      </c>
      <c r="J43" s="4"/>
      <c r="K43" s="8">
        <v>29</v>
      </c>
      <c r="L43" s="13"/>
      <c r="M43" s="8" t="s">
        <v>0</v>
      </c>
      <c r="N43" s="4"/>
      <c r="O43" s="8">
        <v>49</v>
      </c>
      <c r="P43" s="13"/>
      <c r="Q43" s="8" t="s">
        <v>0</v>
      </c>
      <c r="R43" s="4"/>
      <c r="S43" s="8">
        <v>53</v>
      </c>
      <c r="T43" s="13"/>
      <c r="U43" s="8" t="s">
        <v>0</v>
      </c>
      <c r="V43" s="4"/>
      <c r="W43" s="8">
        <v>55</v>
      </c>
      <c r="X43" s="13"/>
    </row>
    <row r="44" spans="1:24" x14ac:dyDescent="0.45">
      <c r="A44" s="13"/>
      <c r="B44" s="8">
        <v>3</v>
      </c>
      <c r="C44" s="12" t="str">
        <f>IF(W10=W12,"",IF(W10&gt;W12,V10,V12))</f>
        <v/>
      </c>
      <c r="D44" s="13"/>
      <c r="E44" s="13"/>
      <c r="F44" s="13"/>
      <c r="G44" s="13"/>
      <c r="H44" s="13"/>
      <c r="I44" s="8" t="s">
        <v>71</v>
      </c>
      <c r="J44" s="8" t="str">
        <f>IF(K34=K36,"",IF(K34&lt;K36,J34,J36))</f>
        <v/>
      </c>
      <c r="K44" s="9"/>
      <c r="L44" s="13"/>
      <c r="M44" s="8" t="s">
        <v>72</v>
      </c>
      <c r="N44" s="8" t="str">
        <f>IF(K42=K44,"",IF(K42&lt;K44,J42,J44))</f>
        <v/>
      </c>
      <c r="O44" s="9"/>
      <c r="P44" s="13"/>
      <c r="Q44" s="8" t="s">
        <v>73</v>
      </c>
      <c r="R44" s="8" t="str">
        <f>IF(O46=O48,"",IF(O46&gt;O48,N46,N48))</f>
        <v/>
      </c>
      <c r="S44" s="9"/>
      <c r="T44" s="13"/>
      <c r="U44" s="8" t="s">
        <v>74</v>
      </c>
      <c r="V44" s="8" t="str">
        <f>IF(S42=S44,"",IF(S42&gt;S44,R42,R44))</f>
        <v/>
      </c>
      <c r="W44" s="9"/>
      <c r="X44" s="13"/>
    </row>
    <row r="45" spans="1:24" x14ac:dyDescent="0.45">
      <c r="A45" s="13"/>
      <c r="B45" s="8">
        <v>4</v>
      </c>
      <c r="C45" s="12" t="str">
        <f>IF(W10=W12,"",IF(W10&lt;W12,V10,V12))</f>
        <v/>
      </c>
      <c r="D45" s="13"/>
      <c r="E45" s="13"/>
      <c r="F45" s="13"/>
      <c r="G45" s="13"/>
      <c r="H45" s="13"/>
      <c r="I45" s="5"/>
      <c r="J45" s="5"/>
      <c r="K45" s="5"/>
      <c r="L45" s="13"/>
      <c r="M45" s="5"/>
      <c r="N45" s="5"/>
      <c r="O45" s="5"/>
      <c r="P45" s="13"/>
      <c r="Q45" s="5"/>
      <c r="R45" s="5"/>
      <c r="S45" s="5"/>
      <c r="T45" s="13"/>
      <c r="U45" s="3" t="s">
        <v>5</v>
      </c>
      <c r="V45" s="3" t="s">
        <v>6</v>
      </c>
      <c r="W45" s="3" t="s">
        <v>106</v>
      </c>
      <c r="X45" s="13"/>
    </row>
    <row r="46" spans="1:24" x14ac:dyDescent="0.45">
      <c r="A46" s="13"/>
      <c r="B46" s="8">
        <v>5</v>
      </c>
      <c r="C46" s="12" t="str">
        <f>IF(W15=W17,"",IF(W15&gt;W17,V15,V17))</f>
        <v/>
      </c>
      <c r="D46" s="13"/>
      <c r="E46" s="13"/>
      <c r="F46" s="13"/>
      <c r="G46" s="13"/>
      <c r="H46" s="13"/>
      <c r="I46" s="8" t="s">
        <v>75</v>
      </c>
      <c r="J46" s="8" t="str">
        <f>IF(G10=G12,"",IF(G10&lt;G12,F10,F12))</f>
        <v/>
      </c>
      <c r="K46" s="9"/>
      <c r="L46" s="13"/>
      <c r="M46" s="8" t="s">
        <v>76</v>
      </c>
      <c r="N46" s="8" t="str">
        <f>IF(K54=K56,"",IF(K54&lt;K56,J54,J56))</f>
        <v/>
      </c>
      <c r="O46" s="9"/>
      <c r="P46" s="13"/>
      <c r="Q46" s="8" t="s">
        <v>77</v>
      </c>
      <c r="R46" s="8" t="str">
        <f>IF(O50=O52,"",IF(O50&gt;O52,N50,N52))</f>
        <v/>
      </c>
      <c r="S46" s="9"/>
      <c r="T46" s="13"/>
      <c r="U46" s="8" t="s">
        <v>78</v>
      </c>
      <c r="V46" s="8" t="str">
        <f>IF(S46=S48,"",IF(S46&lt;S48,R46,R48))</f>
        <v/>
      </c>
      <c r="W46" s="9"/>
      <c r="X46" s="13"/>
    </row>
    <row r="47" spans="1:24" x14ac:dyDescent="0.45">
      <c r="A47" s="13"/>
      <c r="B47" s="8">
        <v>6</v>
      </c>
      <c r="C47" s="12" t="str">
        <f>IF(W15=W17,"",IF(W15&lt;W17,V15,V17))</f>
        <v/>
      </c>
      <c r="D47" s="13"/>
      <c r="E47" s="13"/>
      <c r="F47" s="13"/>
      <c r="G47" s="13"/>
      <c r="H47" s="13"/>
      <c r="I47" s="8" t="s">
        <v>0</v>
      </c>
      <c r="J47" s="4"/>
      <c r="K47" s="8">
        <v>30</v>
      </c>
      <c r="L47" s="13"/>
      <c r="M47" s="8" t="s">
        <v>0</v>
      </c>
      <c r="N47" s="4"/>
      <c r="O47" s="8">
        <v>50</v>
      </c>
      <c r="P47" s="13"/>
      <c r="Q47" s="8" t="s">
        <v>0</v>
      </c>
      <c r="R47" s="4"/>
      <c r="S47" s="8">
        <v>54</v>
      </c>
      <c r="T47" s="13"/>
      <c r="U47" s="8" t="s">
        <v>0</v>
      </c>
      <c r="V47" s="4"/>
      <c r="W47" s="8">
        <v>56</v>
      </c>
      <c r="X47" s="13"/>
    </row>
    <row r="48" spans="1:24" x14ac:dyDescent="0.45">
      <c r="A48" s="13"/>
      <c r="B48" s="8">
        <v>7</v>
      </c>
      <c r="C48" s="12" t="str">
        <f>IF(W19=W21,"",IF(W19&gt;W21,V19,V21))</f>
        <v/>
      </c>
      <c r="D48" s="13"/>
      <c r="E48" s="13"/>
      <c r="F48" s="13"/>
      <c r="G48" s="13"/>
      <c r="H48" s="13"/>
      <c r="I48" s="8" t="s">
        <v>79</v>
      </c>
      <c r="J48" s="8" t="str">
        <f>IF(K30=K32,"",IF(K30&lt;K32,J30,J32))</f>
        <v/>
      </c>
      <c r="K48" s="9"/>
      <c r="L48" s="13"/>
      <c r="M48" s="8" t="s">
        <v>80</v>
      </c>
      <c r="N48" s="8" t="str">
        <f>IF(K50=K52,"",IF(K50&lt;K52,J50,J52))</f>
        <v/>
      </c>
      <c r="O48" s="9"/>
      <c r="P48" s="13"/>
      <c r="Q48" s="8" t="s">
        <v>81</v>
      </c>
      <c r="R48" s="8" t="str">
        <f>IF(O54=O56,"",IF(O54&gt;O56,N54,N56))</f>
        <v/>
      </c>
      <c r="S48" s="9"/>
      <c r="T48" s="13"/>
      <c r="U48" s="8" t="s">
        <v>82</v>
      </c>
      <c r="V48" s="8" t="str">
        <f>IF(S42=S44,"",IF(S42&lt;S44,R42,R44))</f>
        <v/>
      </c>
      <c r="W48" s="9"/>
      <c r="X48" s="13"/>
    </row>
    <row r="49" spans="1:24" x14ac:dyDescent="0.45">
      <c r="A49" s="13"/>
      <c r="B49" s="8">
        <v>8</v>
      </c>
      <c r="C49" s="12" t="str">
        <f>IF(W19=W21,"",IF(W19&lt;W21,V19,V21))</f>
        <v/>
      </c>
      <c r="D49" s="13"/>
      <c r="E49" s="13"/>
      <c r="F49" s="13"/>
      <c r="G49" s="13"/>
      <c r="H49" s="13"/>
      <c r="I49" s="5"/>
      <c r="J49" s="5"/>
      <c r="K49" s="5"/>
      <c r="L49" s="13"/>
      <c r="M49" s="5"/>
      <c r="N49" s="5"/>
      <c r="O49" s="5"/>
      <c r="P49" s="13"/>
      <c r="Q49" s="13"/>
      <c r="R49" s="13"/>
      <c r="S49" s="13"/>
      <c r="T49" s="13"/>
      <c r="U49" s="13"/>
      <c r="V49" s="13"/>
      <c r="W49" s="13"/>
      <c r="X49" s="13"/>
    </row>
    <row r="50" spans="1:24" x14ac:dyDescent="0.45">
      <c r="A50" s="13"/>
      <c r="B50" s="8">
        <v>9</v>
      </c>
      <c r="C50" s="12" t="str">
        <f>IF(W24=W26,"",IF(W24&gt;W26,V24,V26))</f>
        <v/>
      </c>
      <c r="D50" s="13"/>
      <c r="E50" s="13"/>
      <c r="F50" s="13"/>
      <c r="G50" s="13"/>
      <c r="H50" s="13"/>
      <c r="I50" s="8" t="s">
        <v>83</v>
      </c>
      <c r="J50" s="8" t="str">
        <f>IF(G14=G16,"",IF(G14&lt;G16,F14,F16))</f>
        <v/>
      </c>
      <c r="K50" s="9"/>
      <c r="L50" s="13"/>
      <c r="M50" s="8" t="s">
        <v>84</v>
      </c>
      <c r="N50" s="8" t="str">
        <f>IF(K62=K64,"",IF(K62&lt;K64,J62,J64))</f>
        <v/>
      </c>
      <c r="O50" s="9"/>
      <c r="P50" s="13"/>
      <c r="Q50" s="3" t="s">
        <v>154</v>
      </c>
      <c r="R50" s="3" t="s">
        <v>148</v>
      </c>
      <c r="S50" s="3" t="s">
        <v>106</v>
      </c>
      <c r="T50" s="13"/>
      <c r="U50" s="3" t="s">
        <v>155</v>
      </c>
      <c r="V50" s="3" t="s">
        <v>148</v>
      </c>
      <c r="W50" s="3" t="s">
        <v>106</v>
      </c>
      <c r="X50" s="13"/>
    </row>
    <row r="51" spans="1:24" x14ac:dyDescent="0.45">
      <c r="A51" s="13"/>
      <c r="B51" s="8">
        <v>10</v>
      </c>
      <c r="C51" s="12" t="str">
        <f>IF(W24=W26,"",IF(W24&lt;W26,V24,V26))</f>
        <v/>
      </c>
      <c r="D51" s="13"/>
      <c r="E51" s="13"/>
      <c r="F51" s="13"/>
      <c r="G51" s="13"/>
      <c r="H51" s="13"/>
      <c r="I51" s="8" t="s">
        <v>0</v>
      </c>
      <c r="J51" s="4"/>
      <c r="K51" s="8">
        <v>31</v>
      </c>
      <c r="L51" s="13"/>
      <c r="M51" s="8" t="s">
        <v>0</v>
      </c>
      <c r="N51" s="4"/>
      <c r="O51" s="8">
        <v>51</v>
      </c>
      <c r="P51" s="13"/>
      <c r="Q51" s="8" t="s">
        <v>85</v>
      </c>
      <c r="R51" s="8" t="str">
        <f>IF(O42=O44,"",IF(O42&lt;O44,N42,N44))</f>
        <v/>
      </c>
      <c r="S51" s="9"/>
      <c r="T51" s="13"/>
      <c r="U51" s="8" t="s">
        <v>86</v>
      </c>
      <c r="V51" s="8" t="str">
        <f>IF(S55=S57,"",IF(S55&gt;S57,R55,R57))</f>
        <v/>
      </c>
      <c r="W51" s="9"/>
      <c r="X51" s="13"/>
    </row>
    <row r="52" spans="1:24" x14ac:dyDescent="0.45">
      <c r="A52" s="13"/>
      <c r="B52" s="8">
        <v>11</v>
      </c>
      <c r="C52" s="12" t="str">
        <f>IF(W28=W30,"",IF(W28&gt;W30,V28,V30))</f>
        <v/>
      </c>
      <c r="D52" s="13"/>
      <c r="E52" s="13"/>
      <c r="F52" s="13"/>
      <c r="G52" s="13"/>
      <c r="H52" s="13"/>
      <c r="I52" s="8" t="s">
        <v>87</v>
      </c>
      <c r="J52" s="8" t="str">
        <f>IF(K26=K28,"",IF(K26&lt;K28,J26,J28))</f>
        <v/>
      </c>
      <c r="K52" s="9"/>
      <c r="L52" s="13"/>
      <c r="M52" s="8" t="s">
        <v>88</v>
      </c>
      <c r="N52" s="8" t="str">
        <f>IF(K58=K60,"",IF(K58&lt;K60,J58,J60))</f>
        <v/>
      </c>
      <c r="O52" s="9"/>
      <c r="P52" s="13"/>
      <c r="Q52" s="8" t="s">
        <v>0</v>
      </c>
      <c r="R52" s="4"/>
      <c r="S52" s="8">
        <v>57</v>
      </c>
      <c r="T52" s="13"/>
      <c r="U52" s="8" t="s">
        <v>0</v>
      </c>
      <c r="V52" s="4"/>
      <c r="W52" s="8">
        <v>59</v>
      </c>
      <c r="X52" s="13"/>
    </row>
    <row r="53" spans="1:24" x14ac:dyDescent="0.45">
      <c r="A53" s="13"/>
      <c r="B53" s="8">
        <v>12</v>
      </c>
      <c r="C53" s="12" t="str">
        <f>IF(W28=W30,"",IF(W28&lt;W30,V28,V30))</f>
        <v/>
      </c>
      <c r="D53" s="13"/>
      <c r="E53" s="13"/>
      <c r="F53" s="13"/>
      <c r="G53" s="13"/>
      <c r="H53" s="13"/>
      <c r="I53" s="5"/>
      <c r="J53" s="5"/>
      <c r="K53" s="5"/>
      <c r="L53" s="13"/>
      <c r="M53" s="5"/>
      <c r="N53" s="5"/>
      <c r="O53" s="5"/>
      <c r="P53" s="13"/>
      <c r="Q53" s="8" t="s">
        <v>89</v>
      </c>
      <c r="R53" s="8" t="str">
        <f>IF(O46=O48,"",IF(O46&lt;O48,N46,N48))</f>
        <v/>
      </c>
      <c r="S53" s="9"/>
      <c r="T53" s="13"/>
      <c r="U53" s="8" t="s">
        <v>90</v>
      </c>
      <c r="V53" s="8" t="str">
        <f>IF(S51=S53,"",IF(S51&gt;S53,R51,R53))</f>
        <v/>
      </c>
      <c r="W53" s="9"/>
      <c r="X53" s="13"/>
    </row>
    <row r="54" spans="1:24" x14ac:dyDescent="0.45">
      <c r="A54" s="13"/>
      <c r="B54" s="8">
        <v>13</v>
      </c>
      <c r="C54" s="12" t="str">
        <f>IF(W33=W35,"",IF(W33&gt;W35,V33,V35))</f>
        <v/>
      </c>
      <c r="D54" s="13"/>
      <c r="E54" s="13"/>
      <c r="F54" s="13"/>
      <c r="G54" s="13"/>
      <c r="H54" s="13"/>
      <c r="I54" s="8" t="s">
        <v>91</v>
      </c>
      <c r="J54" s="8" t="str">
        <f>IF(G18=G20,"",IF(G18&lt;G20,F18,F20))</f>
        <v/>
      </c>
      <c r="K54" s="9"/>
      <c r="L54" s="13"/>
      <c r="M54" s="8" t="s">
        <v>92</v>
      </c>
      <c r="N54" s="8" t="str">
        <f>IF(K70=K72,"",IF(K70&lt;K72,J70,J72))</f>
        <v>Bye</v>
      </c>
      <c r="O54" s="11">
        <v>0.1</v>
      </c>
      <c r="P54" s="13"/>
      <c r="Q54" s="5"/>
      <c r="R54" s="5"/>
      <c r="S54" s="5"/>
      <c r="T54" s="13"/>
      <c r="U54" s="3" t="s">
        <v>155</v>
      </c>
      <c r="V54" s="3" t="s">
        <v>148</v>
      </c>
      <c r="W54" s="3" t="s">
        <v>106</v>
      </c>
      <c r="X54" s="13"/>
    </row>
    <row r="55" spans="1:24" x14ac:dyDescent="0.45">
      <c r="A55" s="13"/>
      <c r="B55" s="8">
        <v>14</v>
      </c>
      <c r="C55" s="12" t="str">
        <f>IF(W33=W35,"",IF(W33&lt;W35,V33,V35))</f>
        <v/>
      </c>
      <c r="D55" s="13"/>
      <c r="E55" s="13"/>
      <c r="F55" s="13"/>
      <c r="G55" s="13"/>
      <c r="H55" s="13"/>
      <c r="I55" s="8" t="s">
        <v>0</v>
      </c>
      <c r="J55" s="4"/>
      <c r="K55" s="8">
        <v>32</v>
      </c>
      <c r="L55" s="13"/>
      <c r="M55" s="8" t="s">
        <v>0</v>
      </c>
      <c r="N55" s="4"/>
      <c r="O55" s="8">
        <v>52</v>
      </c>
      <c r="P55" s="13"/>
      <c r="Q55" s="8" t="s">
        <v>93</v>
      </c>
      <c r="R55" s="8" t="str">
        <f>IF(O50=O52,"",IF(O50&lt;O52,N50,N52))</f>
        <v/>
      </c>
      <c r="S55" s="9">
        <v>30</v>
      </c>
      <c r="T55" s="13"/>
      <c r="U55" s="8" t="s">
        <v>94</v>
      </c>
      <c r="V55" s="8" t="str">
        <f>IF(S55=S57,"",IF(S55&lt;S57,R55,R57))</f>
        <v>Bye</v>
      </c>
      <c r="W55" s="11">
        <v>0.1</v>
      </c>
      <c r="X55" s="13"/>
    </row>
    <row r="56" spans="1:24" x14ac:dyDescent="0.45">
      <c r="A56" s="13"/>
      <c r="B56" s="8">
        <v>15</v>
      </c>
      <c r="C56" s="12" t="str">
        <f>IF(W37=W39,"",IF(W37&gt;W39,V37,V39))</f>
        <v/>
      </c>
      <c r="D56" s="13"/>
      <c r="E56" s="13"/>
      <c r="F56" s="13"/>
      <c r="G56" s="13"/>
      <c r="H56" s="13"/>
      <c r="I56" s="8" t="s">
        <v>95</v>
      </c>
      <c r="J56" s="8" t="str">
        <f>IF(K22=K24,"",IF(K22&lt;K24,J22,J24))</f>
        <v/>
      </c>
      <c r="K56" s="9"/>
      <c r="L56" s="13"/>
      <c r="M56" s="8" t="s">
        <v>123</v>
      </c>
      <c r="N56" s="8" t="str">
        <f>IF(K66=K68,"",IF(K66&lt;K68,J66,J68))</f>
        <v/>
      </c>
      <c r="O56" s="9">
        <v>30</v>
      </c>
      <c r="P56" s="13"/>
      <c r="Q56" s="8" t="s">
        <v>0</v>
      </c>
      <c r="R56" s="4"/>
      <c r="S56" s="8">
        <v>58</v>
      </c>
      <c r="T56" s="13"/>
      <c r="U56" s="8" t="s">
        <v>0</v>
      </c>
      <c r="V56" s="4"/>
      <c r="W56" s="8">
        <v>60</v>
      </c>
      <c r="X56" s="13"/>
    </row>
    <row r="57" spans="1:24" x14ac:dyDescent="0.45">
      <c r="A57" s="13"/>
      <c r="B57" s="8">
        <v>16</v>
      </c>
      <c r="C57" s="12" t="str">
        <f>IF(W37=W39,"",IF(W37&lt;W39,V37,V39))</f>
        <v/>
      </c>
      <c r="D57" s="13"/>
      <c r="E57" s="13"/>
      <c r="F57" s="13"/>
      <c r="G57" s="13"/>
      <c r="H57" s="13"/>
      <c r="I57" s="5"/>
      <c r="J57" s="5"/>
      <c r="K57" s="5"/>
      <c r="L57" s="13"/>
      <c r="M57" s="13"/>
      <c r="N57" s="13"/>
      <c r="O57" s="13"/>
      <c r="P57" s="13"/>
      <c r="Q57" s="8" t="s">
        <v>96</v>
      </c>
      <c r="R57" s="8" t="str">
        <f>IF(O54=O56,"",IF(O54&lt;O56,N54,N56))</f>
        <v>Bye</v>
      </c>
      <c r="S57" s="11">
        <v>0.1</v>
      </c>
      <c r="T57" s="13"/>
      <c r="U57" s="8" t="s">
        <v>97</v>
      </c>
      <c r="V57" s="8" t="str">
        <f>IF(S51=S53,"",IF(S51&lt;S53,R51,R53))</f>
        <v/>
      </c>
      <c r="W57" s="9">
        <v>30</v>
      </c>
      <c r="X57" s="13"/>
    </row>
    <row r="58" spans="1:24" x14ac:dyDescent="0.45">
      <c r="A58" s="13"/>
      <c r="B58" s="8">
        <v>17</v>
      </c>
      <c r="C58" s="12" t="str">
        <f>IF(W42=W44,"",IF(W42&gt;W44,V42,V44))</f>
        <v/>
      </c>
      <c r="D58" s="13"/>
      <c r="E58" s="13"/>
      <c r="F58" s="13"/>
      <c r="G58" s="13"/>
      <c r="H58" s="13"/>
      <c r="I58" s="8" t="s">
        <v>98</v>
      </c>
      <c r="J58" s="8" t="str">
        <f>IF(G22=G24,"",IF(G22&lt;G24,F22,F24))</f>
        <v/>
      </c>
      <c r="K58" s="9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</row>
    <row r="59" spans="1:24" x14ac:dyDescent="0.45">
      <c r="A59" s="13"/>
      <c r="B59" s="8">
        <v>18</v>
      </c>
      <c r="C59" s="12" t="str">
        <f>IF(W42=W44,"",IF(W42&lt;W44,V42,V44))</f>
        <v/>
      </c>
      <c r="D59" s="13"/>
      <c r="E59" s="13"/>
      <c r="F59" s="13"/>
      <c r="G59" s="13"/>
      <c r="H59" s="13"/>
      <c r="I59" s="8" t="s">
        <v>0</v>
      </c>
      <c r="J59" s="4"/>
      <c r="K59" s="8">
        <v>33</v>
      </c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</row>
    <row r="60" spans="1:24" x14ac:dyDescent="0.45">
      <c r="A60" s="13"/>
      <c r="B60" s="8">
        <v>19</v>
      </c>
      <c r="C60" s="12" t="str">
        <f>IF(W46=W48,"",IF(W46&gt;W48,V46,V48))</f>
        <v/>
      </c>
      <c r="D60" s="13"/>
      <c r="E60" s="13"/>
      <c r="F60" s="13"/>
      <c r="G60" s="13"/>
      <c r="H60" s="13"/>
      <c r="I60" s="8" t="s">
        <v>99</v>
      </c>
      <c r="J60" s="8" t="str">
        <f>IF(K18=K20,"",IF(K18&lt;K20,J18,J20))</f>
        <v/>
      </c>
      <c r="K60" s="9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</row>
    <row r="61" spans="1:24" x14ac:dyDescent="0.45">
      <c r="A61" s="13"/>
      <c r="B61" s="8">
        <v>20</v>
      </c>
      <c r="C61" s="12" t="str">
        <f>IF(W46=W48,"",IF(W46&lt;W48,V46,V48))</f>
        <v/>
      </c>
      <c r="D61" s="13"/>
      <c r="E61" s="13"/>
      <c r="F61" s="13"/>
      <c r="G61" s="13"/>
      <c r="H61" s="13"/>
      <c r="I61" s="5"/>
      <c r="J61" s="5"/>
      <c r="K61" s="5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</row>
    <row r="62" spans="1:24" x14ac:dyDescent="0.45">
      <c r="A62" s="13"/>
      <c r="B62" s="8">
        <v>21</v>
      </c>
      <c r="C62" s="12" t="str">
        <f>IF(W51=W53,"",IF(W51&gt;W53,V51,V53))</f>
        <v/>
      </c>
      <c r="D62" s="13"/>
      <c r="E62" s="13"/>
      <c r="F62" s="13"/>
      <c r="G62" s="13"/>
      <c r="H62" s="13"/>
      <c r="I62" s="8" t="s">
        <v>100</v>
      </c>
      <c r="J62" s="8" t="str">
        <f>IF(G26=G28,"",IF(G26&lt;G28,F26,F28))</f>
        <v/>
      </c>
      <c r="K62" s="9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</row>
    <row r="63" spans="1:24" x14ac:dyDescent="0.45">
      <c r="A63" s="13"/>
      <c r="B63" s="8">
        <v>22</v>
      </c>
      <c r="C63" s="12" t="str">
        <f>IF(W51=W53,"",IF(W51&lt;W53,V51,V53))</f>
        <v/>
      </c>
      <c r="D63" s="13"/>
      <c r="E63" s="13"/>
      <c r="F63" s="13"/>
      <c r="G63" s="13"/>
      <c r="H63" s="13"/>
      <c r="I63" s="8" t="s">
        <v>0</v>
      </c>
      <c r="J63" s="4"/>
      <c r="K63" s="8">
        <v>34</v>
      </c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</row>
    <row r="64" spans="1:24" x14ac:dyDescent="0.45">
      <c r="A64" s="13"/>
      <c r="B64" s="8">
        <v>23</v>
      </c>
      <c r="C64" s="12" t="str">
        <f>IF(W55=W57,"",IF(W55&gt;W57,V55,V57))</f>
        <v/>
      </c>
      <c r="D64" s="13"/>
      <c r="E64" s="13"/>
      <c r="F64" s="13"/>
      <c r="G64" s="13"/>
      <c r="H64" s="13"/>
      <c r="I64" s="8" t="s">
        <v>101</v>
      </c>
      <c r="J64" s="8" t="str">
        <f>IF(K14=K16,"",IF(K14&lt;K16,J14,J16))</f>
        <v/>
      </c>
      <c r="K64" s="9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</row>
    <row r="65" spans="1:24" x14ac:dyDescent="0.45">
      <c r="A65" s="13"/>
      <c r="B65" s="8">
        <v>24</v>
      </c>
      <c r="C65" s="12" t="str">
        <f>IF(W55=W57,"",IF(W55&lt;W57,V55,V57))</f>
        <v>Bye</v>
      </c>
      <c r="D65" s="13"/>
      <c r="E65" s="13"/>
      <c r="F65" s="13"/>
      <c r="G65" s="13"/>
      <c r="H65" s="13"/>
      <c r="I65" s="5"/>
      <c r="J65" s="5"/>
      <c r="K65" s="5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</row>
    <row r="66" spans="1:24" x14ac:dyDescent="0.45">
      <c r="A66" s="13"/>
      <c r="B66" s="13"/>
      <c r="C66" s="13"/>
      <c r="D66" s="13"/>
      <c r="E66" s="13"/>
      <c r="F66" s="13"/>
      <c r="G66" s="13"/>
      <c r="H66" s="13"/>
      <c r="I66" s="8" t="s">
        <v>102</v>
      </c>
      <c r="J66" s="8" t="str">
        <f>IF(G30=G32,"",IF(G30&lt;G32,F30,F32))</f>
        <v/>
      </c>
      <c r="K66" s="9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</row>
    <row r="67" spans="1:24" x14ac:dyDescent="0.45">
      <c r="A67" s="13"/>
      <c r="B67" s="13"/>
      <c r="C67" s="13"/>
      <c r="D67" s="13"/>
      <c r="E67" s="13"/>
      <c r="F67" s="13"/>
      <c r="G67" s="13"/>
      <c r="H67" s="13"/>
      <c r="I67" s="8" t="s">
        <v>0</v>
      </c>
      <c r="J67" s="4"/>
      <c r="K67" s="8">
        <v>35</v>
      </c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</row>
    <row r="68" spans="1:24" x14ac:dyDescent="0.45">
      <c r="A68" s="13"/>
      <c r="B68" s="13"/>
      <c r="C68" s="13"/>
      <c r="D68" s="13"/>
      <c r="E68" s="13"/>
      <c r="F68" s="13"/>
      <c r="G68" s="13"/>
      <c r="H68" s="13"/>
      <c r="I68" s="8" t="s">
        <v>103</v>
      </c>
      <c r="J68" s="8" t="str">
        <f>IF(K10=K12,"",IF(K10&lt;K12,J10,J12))</f>
        <v/>
      </c>
      <c r="K68" s="9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</row>
    <row r="69" spans="1:24" x14ac:dyDescent="0.45">
      <c r="A69" s="13"/>
      <c r="B69" s="13"/>
      <c r="C69" s="13"/>
      <c r="D69" s="13"/>
      <c r="E69" s="13"/>
      <c r="F69" s="13"/>
      <c r="G69" s="13"/>
      <c r="H69" s="13"/>
      <c r="I69" s="5"/>
      <c r="J69" s="5"/>
      <c r="K69" s="5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</row>
    <row r="70" spans="1:24" x14ac:dyDescent="0.45">
      <c r="A70" s="13"/>
      <c r="B70" s="13"/>
      <c r="C70" s="13"/>
      <c r="D70" s="13"/>
      <c r="E70" s="13"/>
      <c r="F70" s="13"/>
      <c r="G70" s="13"/>
      <c r="H70" s="13"/>
      <c r="I70" s="8" t="s">
        <v>104</v>
      </c>
      <c r="J70" s="8" t="str">
        <f>IF(G34=G36,"",IF(G34&lt;G36,F34,F36))</f>
        <v>Bye</v>
      </c>
      <c r="K70" s="11">
        <v>0.1</v>
      </c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</row>
    <row r="71" spans="1:24" x14ac:dyDescent="0.45">
      <c r="A71" s="13"/>
      <c r="B71" s="13"/>
      <c r="C71" s="13"/>
      <c r="D71" s="13"/>
      <c r="E71" s="13"/>
      <c r="F71" s="13"/>
      <c r="G71" s="13"/>
      <c r="H71" s="13"/>
      <c r="I71" s="8" t="s">
        <v>0</v>
      </c>
      <c r="J71" s="4"/>
      <c r="K71" s="8">
        <v>36</v>
      </c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</row>
    <row r="72" spans="1:24" x14ac:dyDescent="0.45">
      <c r="A72" s="13"/>
      <c r="B72" s="13"/>
      <c r="C72" s="13"/>
      <c r="D72" s="13"/>
      <c r="E72" s="13"/>
      <c r="F72" s="13"/>
      <c r="G72" s="13"/>
      <c r="H72" s="13"/>
      <c r="I72" s="8" t="s">
        <v>105</v>
      </c>
      <c r="J72" s="8" t="str">
        <f>IF(K6=K8,"",IF(K6&lt;K8,J6,J8))</f>
        <v/>
      </c>
      <c r="K72" s="9">
        <v>30</v>
      </c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</row>
    <row r="73" spans="1:24" x14ac:dyDescent="0.4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</row>
  </sheetData>
  <mergeCells count="11">
    <mergeCell ref="I40:K40"/>
    <mergeCell ref="B4:C4"/>
    <mergeCell ref="B31:C31"/>
    <mergeCell ref="B1:W1"/>
    <mergeCell ref="B40:C40"/>
    <mergeCell ref="B3:W3"/>
    <mergeCell ref="E4:G4"/>
    <mergeCell ref="I4:K4"/>
    <mergeCell ref="M4:O4"/>
    <mergeCell ref="Q4:S4"/>
    <mergeCell ref="U4:W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AE09D-601F-498E-86AF-8346CAADE302}">
  <dimension ref="B2:E26"/>
  <sheetViews>
    <sheetView workbookViewId="0">
      <selection activeCell="E9" sqref="E9"/>
    </sheetView>
  </sheetViews>
  <sheetFormatPr defaultRowHeight="14.25" x14ac:dyDescent="0.45"/>
  <cols>
    <col min="3" max="3" width="22.73046875" bestFit="1" customWidth="1"/>
  </cols>
  <sheetData>
    <row r="2" spans="2:5" x14ac:dyDescent="0.45">
      <c r="B2" t="s">
        <v>153</v>
      </c>
    </row>
    <row r="3" spans="2:5" x14ac:dyDescent="0.45">
      <c r="B3" s="6">
        <v>1</v>
      </c>
      <c r="C3" s="23" t="s">
        <v>126</v>
      </c>
      <c r="E3" s="21"/>
    </row>
    <row r="4" spans="2:5" x14ac:dyDescent="0.45">
      <c r="B4" s="6">
        <v>2</v>
      </c>
      <c r="C4" s="23" t="s">
        <v>130</v>
      </c>
      <c r="E4" s="21"/>
    </row>
    <row r="5" spans="2:5" x14ac:dyDescent="0.45">
      <c r="B5" s="6">
        <v>3</v>
      </c>
      <c r="C5" s="23" t="s">
        <v>149</v>
      </c>
      <c r="E5" s="21"/>
    </row>
    <row r="6" spans="2:5" x14ac:dyDescent="0.45">
      <c r="B6" s="6">
        <v>4</v>
      </c>
      <c r="C6" s="23" t="s">
        <v>129</v>
      </c>
      <c r="E6" s="21"/>
    </row>
    <row r="7" spans="2:5" x14ac:dyDescent="0.45">
      <c r="B7" s="6">
        <v>5</v>
      </c>
      <c r="C7" s="23" t="s">
        <v>127</v>
      </c>
      <c r="E7" s="21"/>
    </row>
    <row r="8" spans="2:5" x14ac:dyDescent="0.45">
      <c r="B8" s="6">
        <v>6</v>
      </c>
      <c r="C8" s="23" t="s">
        <v>140</v>
      </c>
      <c r="E8" s="21"/>
    </row>
    <row r="9" spans="2:5" x14ac:dyDescent="0.45">
      <c r="B9" s="6">
        <v>7</v>
      </c>
      <c r="C9" s="23" t="s">
        <v>132</v>
      </c>
      <c r="E9" s="21"/>
    </row>
    <row r="10" spans="2:5" x14ac:dyDescent="0.45">
      <c r="B10" s="6">
        <v>8</v>
      </c>
      <c r="C10" s="23" t="s">
        <v>131</v>
      </c>
      <c r="E10" s="21"/>
    </row>
    <row r="11" spans="2:5" x14ac:dyDescent="0.45">
      <c r="B11" s="8">
        <v>9</v>
      </c>
      <c r="C11" s="23" t="s">
        <v>150</v>
      </c>
      <c r="E11" s="21"/>
    </row>
    <row r="12" spans="2:5" x14ac:dyDescent="0.45">
      <c r="B12" s="8">
        <v>10</v>
      </c>
      <c r="C12" s="23" t="s">
        <v>151</v>
      </c>
      <c r="E12" s="21"/>
    </row>
    <row r="13" spans="2:5" x14ac:dyDescent="0.45">
      <c r="B13" s="8">
        <v>11</v>
      </c>
      <c r="C13" s="23" t="s">
        <v>138</v>
      </c>
      <c r="E13" s="21"/>
    </row>
    <row r="14" spans="2:5" x14ac:dyDescent="0.45">
      <c r="B14" s="8">
        <v>12</v>
      </c>
      <c r="C14" s="23" t="s">
        <v>134</v>
      </c>
      <c r="E14" s="21"/>
    </row>
    <row r="15" spans="2:5" x14ac:dyDescent="0.45">
      <c r="B15" s="8">
        <v>13</v>
      </c>
      <c r="C15" s="23" t="s">
        <v>141</v>
      </c>
      <c r="E15" s="21"/>
    </row>
    <row r="16" spans="2:5" x14ac:dyDescent="0.45">
      <c r="B16" s="8">
        <v>14</v>
      </c>
      <c r="C16" s="23" t="s">
        <v>142</v>
      </c>
      <c r="E16" s="21"/>
    </row>
    <row r="17" spans="2:5" x14ac:dyDescent="0.45">
      <c r="B17" s="8">
        <v>15</v>
      </c>
      <c r="C17" s="23" t="s">
        <v>135</v>
      </c>
      <c r="E17" s="21"/>
    </row>
    <row r="18" spans="2:5" x14ac:dyDescent="0.45">
      <c r="B18" s="8">
        <v>16</v>
      </c>
      <c r="C18" s="23" t="s">
        <v>152</v>
      </c>
      <c r="E18" s="21"/>
    </row>
    <row r="19" spans="2:5" x14ac:dyDescent="0.45">
      <c r="B19" s="24">
        <v>17</v>
      </c>
      <c r="C19" s="25" t="s">
        <v>133</v>
      </c>
      <c r="E19" s="21"/>
    </row>
    <row r="20" spans="2:5" x14ac:dyDescent="0.45">
      <c r="B20" s="26"/>
      <c r="C20" s="27"/>
      <c r="E20" s="22"/>
    </row>
    <row r="21" spans="2:5" x14ac:dyDescent="0.45">
      <c r="B21" s="26"/>
      <c r="C21" s="27"/>
      <c r="E21" s="22"/>
    </row>
    <row r="22" spans="2:5" x14ac:dyDescent="0.45">
      <c r="B22" s="26"/>
      <c r="C22" s="27"/>
      <c r="E22" s="22"/>
    </row>
    <row r="23" spans="2:5" x14ac:dyDescent="0.45">
      <c r="B23" s="26"/>
      <c r="C23" s="27"/>
      <c r="E23" s="22"/>
    </row>
    <row r="24" spans="2:5" x14ac:dyDescent="0.45">
      <c r="B24" s="26"/>
      <c r="C24" s="27"/>
      <c r="E24" s="22"/>
    </row>
    <row r="25" spans="2:5" x14ac:dyDescent="0.45">
      <c r="B25" s="26"/>
      <c r="C25" s="27"/>
      <c r="E25" s="22"/>
    </row>
    <row r="26" spans="2:5" x14ac:dyDescent="0.45">
      <c r="B26" s="26"/>
      <c r="C26" s="27"/>
      <c r="E26" s="2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1fba916-d03d-45d1-a501-979b730429a5" xsi:nil="true"/>
    <lcf76f155ced4ddcb4097134ff3c332f xmlns="ed75d0de-6520-4b95-8330-ab23d1fc9c6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C865E1B533DF4E877A6CCB04A2105D" ma:contentTypeVersion="12" ma:contentTypeDescription="Create a new document." ma:contentTypeScope="" ma:versionID="2e1c70982950b5210c1bb071d1ddb9b4">
  <xsd:schema xmlns:xsd="http://www.w3.org/2001/XMLSchema" xmlns:xs="http://www.w3.org/2001/XMLSchema" xmlns:p="http://schemas.microsoft.com/office/2006/metadata/properties" xmlns:ns2="ed75d0de-6520-4b95-8330-ab23d1fc9c68" xmlns:ns3="d1fba916-d03d-45d1-a501-979b730429a5" targetNamespace="http://schemas.microsoft.com/office/2006/metadata/properties" ma:root="true" ma:fieldsID="b39b8c48d4c8e67ec29a65c72e0f674c" ns2:_="" ns3:_="">
    <xsd:import namespace="ed75d0de-6520-4b95-8330-ab23d1fc9c68"/>
    <xsd:import namespace="d1fba916-d03d-45d1-a501-979b730429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75d0de-6520-4b95-8330-ab23d1fc9c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b94ad46-f40f-49f3-91a7-757634d745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fba916-d03d-45d1-a501-979b730429a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f0b6133-c6da-443e-b066-6cce9b90fb20}" ma:internalName="TaxCatchAll" ma:showField="CatchAllData" ma:web="d1fba916-d03d-45d1-a501-979b730429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B63864-7E39-4881-83CA-D2FA4C1BEB02}">
  <ds:schemaRefs>
    <ds:schemaRef ds:uri="http://schemas.microsoft.com/office/2006/metadata/properties"/>
    <ds:schemaRef ds:uri="http://schemas.microsoft.com/office/infopath/2007/PartnerControls"/>
    <ds:schemaRef ds:uri="d1fba916-d03d-45d1-a501-979b730429a5"/>
    <ds:schemaRef ds:uri="ed75d0de-6520-4b95-8330-ab23d1fc9c68"/>
  </ds:schemaRefs>
</ds:datastoreItem>
</file>

<file path=customXml/itemProps2.xml><?xml version="1.0" encoding="utf-8"?>
<ds:datastoreItem xmlns:ds="http://schemas.openxmlformats.org/officeDocument/2006/customXml" ds:itemID="{1F1A7426-CE0C-4899-9F21-EDFE6F8EFD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100F8A-BD15-4038-83F2-A144F4E692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75d0de-6520-4b95-8330-ab23d1fc9c68"/>
    <ds:schemaRef ds:uri="d1fba916-d03d-45d1-a501-979b730429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Draw 2026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Cross, Oliver</dc:creator>
  <cp:lastModifiedBy>Tim Dancer</cp:lastModifiedBy>
  <dcterms:created xsi:type="dcterms:W3CDTF">2026-07-30T14:10:24Z</dcterms:created>
  <dcterms:modified xsi:type="dcterms:W3CDTF">2026-08-09T08:17:02Z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0x010100BAC865E1B533DF4E877A6CCB04A2105D</vt:lpwstr>
  </property>
  <property fmtid="{D5CDD505-2E9C-101B-9397-08002B2CF9AE}" pid="3" name="MediaServiceImageTags">
    <vt:lpwstr/>
  </property>
</Properties>
</file>